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935" activeTab="0"/>
  </bookViews>
  <sheets>
    <sheet name="MOORA" sheetId="1" r:id="rId1"/>
  </sheets>
  <definedNames/>
  <calcPr fullCalcOnLoad="1"/>
</workbook>
</file>

<file path=xl/sharedStrings.xml><?xml version="1.0" encoding="utf-8"?>
<sst xmlns="http://schemas.openxmlformats.org/spreadsheetml/2006/main" count="66" uniqueCount="25">
  <si>
    <t>Perhitungan Penentuan Alternatif Produk Terbaik dengan Metode MOORA (Multi-Objective Optimization On The Basis Of Ratio Analysis)</t>
  </si>
  <si>
    <t>http://contohprogram.com</t>
  </si>
  <si>
    <t>Alternatif</t>
  </si>
  <si>
    <t>kriteria</t>
  </si>
  <si>
    <t>Kriteria</t>
  </si>
  <si>
    <t>Bobot</t>
  </si>
  <si>
    <t>Tipe</t>
  </si>
  <si>
    <t>RAM (GB)</t>
  </si>
  <si>
    <t>Kamera (MP)</t>
  </si>
  <si>
    <t>Storage (GB)</t>
  </si>
  <si>
    <t>Harga (Rp)</t>
  </si>
  <si>
    <t>Ketebalan (mm)</t>
  </si>
  <si>
    <t>benefit</t>
  </si>
  <si>
    <t>Opo</t>
  </si>
  <si>
    <t>Xiomey</t>
  </si>
  <si>
    <t>Zenpon</t>
  </si>
  <si>
    <t>cost</t>
  </si>
  <si>
    <t>Xpera</t>
  </si>
  <si>
    <t>Glaxy</t>
  </si>
  <si>
    <t>Vio</t>
  </si>
  <si>
    <t>Ipone</t>
  </si>
  <si>
    <t>Normalisasi * Bobot</t>
  </si>
  <si>
    <t>Hasil     Optimasi</t>
  </si>
  <si>
    <t>Normalisasi</t>
  </si>
  <si>
    <t xml:space="preserve">Hasil Perhitungan, Produk Terbaik Glaxy dengan Nilai Optimasi Terbesar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</si>
</sst>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</numFmts>
  <fonts count="43">
    <font>
      <sz val="11"/>
      <color theme="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54"/>
      <name val="Calibri"/>
      <family val="2"/>
    </font>
    <font>
      <b/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53"/>
      <name val="Calibri"/>
      <family val="2"/>
    </font>
    <font>
      <b/>
      <sz val="15"/>
      <color indexed="54"/>
      <name val="Calibri"/>
      <family val="2"/>
    </font>
    <font>
      <b/>
      <sz val="18"/>
      <color indexed="54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3" borderId="1" applyNumberFormat="0" applyAlignment="0" applyProtection="0"/>
    <xf numFmtId="0" fontId="24" fillId="0" borderId="2" applyNumberFormat="0" applyFill="0" applyAlignment="0" applyProtection="0"/>
    <xf numFmtId="0" fontId="0" fillId="4" borderId="3" applyNumberFormat="0" applyFont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8" borderId="5" applyNumberFormat="0" applyAlignment="0" applyProtection="0"/>
    <xf numFmtId="0" fontId="26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11" borderId="6" applyNumberFormat="0" applyAlignment="0" applyProtection="0"/>
    <xf numFmtId="0" fontId="0" fillId="12" borderId="0" applyNumberFormat="0" applyBorder="0" applyAlignment="0" applyProtection="0"/>
    <xf numFmtId="0" fontId="36" fillId="11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0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1" fillId="0" borderId="0" xfId="0" applyFont="1" applyFill="1" applyBorder="1" applyAlignment="1">
      <alignment/>
    </xf>
    <xf numFmtId="0" fontId="27" fillId="0" borderId="0" xfId="24" applyFont="1" applyAlignment="1" applyProtection="1">
      <alignment/>
      <protection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34" borderId="9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0" fillId="34" borderId="9" xfId="0" applyFont="1" applyFill="1" applyBorder="1" applyAlignment="1">
      <alignment horizontal="center" vertical="center"/>
    </xf>
    <xf numFmtId="0" fontId="38" fillId="35" borderId="9" xfId="0" applyFont="1" applyFill="1" applyBorder="1" applyAlignment="1">
      <alignment horizontal="center"/>
    </xf>
    <xf numFmtId="0" fontId="0" fillId="36" borderId="9" xfId="0" applyFill="1" applyBorder="1" applyAlignment="1">
      <alignment vertical="center"/>
    </xf>
    <xf numFmtId="0" fontId="0" fillId="36" borderId="9" xfId="0" applyFill="1" applyBorder="1" applyAlignment="1">
      <alignment horizontal="center" vertical="center"/>
    </xf>
    <xf numFmtId="0" fontId="0" fillId="37" borderId="9" xfId="0" applyFill="1" applyBorder="1" applyAlignment="1">
      <alignment horizontal="center" vertical="center" wrapText="1"/>
    </xf>
    <xf numFmtId="0" fontId="0" fillId="36" borderId="9" xfId="0" applyFont="1" applyFill="1" applyBorder="1" applyAlignment="1">
      <alignment horizontal="center" vertical="center"/>
    </xf>
    <xf numFmtId="0" fontId="0" fillId="36" borderId="9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8" borderId="9" xfId="0" applyFill="1" applyBorder="1" applyAlignment="1">
      <alignment horizontal="center" vertical="center"/>
    </xf>
    <xf numFmtId="0" fontId="42" fillId="0" borderId="9" xfId="0" applyFont="1" applyBorder="1" applyAlignment="1">
      <alignment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tohprogram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4"/>
  <sheetViews>
    <sheetView tabSelected="1" zoomScaleSheetLayoutView="10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12.00390625" style="0" customWidth="1"/>
    <col min="3" max="3" width="12.140625" style="0" customWidth="1"/>
    <col min="4" max="4" width="13.140625" style="0" customWidth="1"/>
    <col min="5" max="5" width="14.421875" style="0" customWidth="1"/>
    <col min="6" max="6" width="13.7109375" style="0" customWidth="1"/>
    <col min="7" max="7" width="15.8515625" style="0" customWidth="1"/>
    <col min="8" max="8" width="4.421875" style="0" customWidth="1"/>
    <col min="9" max="9" width="13.00390625" style="0" customWidth="1"/>
    <col min="10" max="12" width="12.8515625" style="0" bestFit="1" customWidth="1"/>
    <col min="13" max="13" width="13.140625" style="0" customWidth="1"/>
    <col min="14" max="14" width="14.7109375" style="0" customWidth="1"/>
    <col min="15" max="16" width="12.8515625" style="0" bestFit="1" customWidth="1"/>
  </cols>
  <sheetData>
    <row r="2" ht="18.75">
      <c r="B2" s="1" t="s">
        <v>0</v>
      </c>
    </row>
    <row r="3" ht="15">
      <c r="B3" s="2" t="s">
        <v>1</v>
      </c>
    </row>
    <row r="4" ht="15"/>
    <row r="5" spans="2:11" ht="15">
      <c r="B5" s="3" t="s">
        <v>2</v>
      </c>
      <c r="C5" s="3" t="s">
        <v>3</v>
      </c>
      <c r="D5" s="3"/>
      <c r="E5" s="3"/>
      <c r="F5" s="3"/>
      <c r="G5" s="3"/>
      <c r="I5" s="9" t="s">
        <v>4</v>
      </c>
      <c r="J5" s="9" t="s">
        <v>5</v>
      </c>
      <c r="K5" s="9" t="s">
        <v>6</v>
      </c>
    </row>
    <row r="6" spans="2:11" ht="15">
      <c r="B6" s="3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I6" s="5" t="s">
        <v>7</v>
      </c>
      <c r="J6" s="5">
        <v>2.2</v>
      </c>
      <c r="K6" s="5" t="s">
        <v>12</v>
      </c>
    </row>
    <row r="7" spans="2:11" ht="15">
      <c r="B7" s="5" t="s">
        <v>13</v>
      </c>
      <c r="C7" s="5">
        <v>3</v>
      </c>
      <c r="D7" s="5">
        <v>12</v>
      </c>
      <c r="E7" s="5">
        <v>32</v>
      </c>
      <c r="F7" s="5">
        <v>4000000</v>
      </c>
      <c r="G7" s="5">
        <v>8.8</v>
      </c>
      <c r="I7" s="5" t="s">
        <v>8</v>
      </c>
      <c r="J7" s="5">
        <v>2.1</v>
      </c>
      <c r="K7" s="5" t="s">
        <v>12</v>
      </c>
    </row>
    <row r="8" spans="2:11" ht="15">
      <c r="B8" s="5" t="s">
        <v>14</v>
      </c>
      <c r="C8" s="5">
        <v>3</v>
      </c>
      <c r="D8" s="5">
        <v>10</v>
      </c>
      <c r="E8" s="5">
        <v>64</v>
      </c>
      <c r="F8" s="5">
        <v>3500000</v>
      </c>
      <c r="G8" s="5">
        <v>8</v>
      </c>
      <c r="I8" s="5" t="s">
        <v>9</v>
      </c>
      <c r="J8" s="5">
        <v>2.1</v>
      </c>
      <c r="K8" s="5" t="s">
        <v>12</v>
      </c>
    </row>
    <row r="9" spans="2:11" ht="15">
      <c r="B9" s="5" t="s">
        <v>15</v>
      </c>
      <c r="C9" s="5">
        <v>2</v>
      </c>
      <c r="D9" s="5">
        <v>8</v>
      </c>
      <c r="E9" s="5">
        <v>64</v>
      </c>
      <c r="F9" s="5">
        <v>4000000</v>
      </c>
      <c r="G9" s="5">
        <v>8.8</v>
      </c>
      <c r="I9" s="5" t="s">
        <v>10</v>
      </c>
      <c r="J9" s="5">
        <v>2.8</v>
      </c>
      <c r="K9" s="5" t="s">
        <v>16</v>
      </c>
    </row>
    <row r="10" spans="2:11" ht="15">
      <c r="B10" s="5" t="s">
        <v>17</v>
      </c>
      <c r="C10" s="5">
        <v>3</v>
      </c>
      <c r="D10" s="5">
        <v>12</v>
      </c>
      <c r="E10" s="5">
        <v>64</v>
      </c>
      <c r="F10" s="5">
        <v>6000000</v>
      </c>
      <c r="G10" s="5">
        <v>8.2</v>
      </c>
      <c r="I10" s="5" t="s">
        <v>11</v>
      </c>
      <c r="J10" s="5">
        <v>0.8</v>
      </c>
      <c r="K10" s="5" t="s">
        <v>16</v>
      </c>
    </row>
    <row r="11" spans="2:7" ht="15">
      <c r="B11" s="5" t="s">
        <v>18</v>
      </c>
      <c r="C11" s="5">
        <v>4</v>
      </c>
      <c r="D11" s="5">
        <v>12</v>
      </c>
      <c r="E11" s="5">
        <v>128</v>
      </c>
      <c r="F11" s="5">
        <v>5000000</v>
      </c>
      <c r="G11" s="5">
        <v>8.2</v>
      </c>
    </row>
    <row r="12" spans="2:7" ht="15">
      <c r="B12" s="5" t="s">
        <v>19</v>
      </c>
      <c r="C12" s="5">
        <v>3</v>
      </c>
      <c r="D12" s="5">
        <v>8</v>
      </c>
      <c r="E12" s="5">
        <v>32</v>
      </c>
      <c r="F12" s="5">
        <v>3500000</v>
      </c>
      <c r="G12" s="5">
        <v>8.5</v>
      </c>
    </row>
    <row r="13" spans="2:15" ht="15">
      <c r="B13" s="5" t="s">
        <v>20</v>
      </c>
      <c r="C13" s="5">
        <v>4</v>
      </c>
      <c r="D13" s="5">
        <v>12</v>
      </c>
      <c r="E13" s="5">
        <v>128</v>
      </c>
      <c r="F13" s="5">
        <v>7000000</v>
      </c>
      <c r="G13" s="5">
        <v>7.7</v>
      </c>
      <c r="I13" s="10"/>
      <c r="J13" s="11" t="s">
        <v>21</v>
      </c>
      <c r="K13" s="11"/>
      <c r="L13" s="11"/>
      <c r="M13" s="11"/>
      <c r="N13" s="11"/>
      <c r="O13" s="12" t="s">
        <v>22</v>
      </c>
    </row>
    <row r="14" spans="9:15" ht="15">
      <c r="I14" s="10" t="s">
        <v>4</v>
      </c>
      <c r="J14" s="13" t="s">
        <v>7</v>
      </c>
      <c r="K14" s="13" t="s">
        <v>8</v>
      </c>
      <c r="L14" s="13" t="s">
        <v>9</v>
      </c>
      <c r="M14" s="13" t="s">
        <v>10</v>
      </c>
      <c r="N14" s="13" t="s">
        <v>11</v>
      </c>
      <c r="O14" s="12"/>
    </row>
    <row r="15" spans="2:15" ht="15">
      <c r="B15" s="6" t="s">
        <v>2</v>
      </c>
      <c r="C15" s="7" t="s">
        <v>23</v>
      </c>
      <c r="D15" s="7"/>
      <c r="E15" s="7"/>
      <c r="F15" s="7"/>
      <c r="G15" s="7"/>
      <c r="I15" s="10" t="s">
        <v>6</v>
      </c>
      <c r="J15" s="14" t="s">
        <v>12</v>
      </c>
      <c r="K15" s="14" t="s">
        <v>12</v>
      </c>
      <c r="L15" s="14" t="s">
        <v>12</v>
      </c>
      <c r="M15" s="14" t="s">
        <v>16</v>
      </c>
      <c r="N15" s="14" t="s">
        <v>16</v>
      </c>
      <c r="O15" s="12"/>
    </row>
    <row r="16" spans="2:15" ht="15">
      <c r="B16" s="6"/>
      <c r="C16" s="8" t="s">
        <v>7</v>
      </c>
      <c r="D16" s="8" t="s">
        <v>8</v>
      </c>
      <c r="E16" s="8" t="s">
        <v>9</v>
      </c>
      <c r="F16" s="8" t="s">
        <v>10</v>
      </c>
      <c r="G16" s="8" t="s">
        <v>11</v>
      </c>
      <c r="I16" s="10" t="s">
        <v>5</v>
      </c>
      <c r="J16" s="14">
        <v>2.2</v>
      </c>
      <c r="K16" s="14">
        <v>2.1</v>
      </c>
      <c r="L16" s="14">
        <v>2.1</v>
      </c>
      <c r="M16" s="14">
        <v>2.8</v>
      </c>
      <c r="N16" s="14">
        <v>0.8</v>
      </c>
      <c r="O16" s="12"/>
    </row>
    <row r="17" spans="2:15" ht="15">
      <c r="B17" s="5" t="s">
        <v>13</v>
      </c>
      <c r="C17" s="5">
        <f>C7/SQRT(C$7^2+C$8^2+C$9^2+C$10^2+C$11^2+C$12^2+C$13^2)</f>
        <v>0.3535533905932738</v>
      </c>
      <c r="D17" s="5">
        <f>D7/SQRT(D$7^2+D$8^2+D$9^2+D$10^2+D$11^2+D$12^2+D$13^2)</f>
        <v>0.42320736951515897</v>
      </c>
      <c r="E17" s="5">
        <f>E7/SQRT(E$7^2+E$8^2+E$9^2+E$10^2+E$11^2+E$12^2+E$13^2)</f>
        <v>0.14744195615489714</v>
      </c>
      <c r="F17" s="5">
        <f>F7/SQRT(F$7^2+F$8^2+F$9^2+F$10^2+F$11^2+F$12^2+F$13^2)</f>
        <v>0.3099937033168514</v>
      </c>
      <c r="G17" s="5">
        <f>G7/SQRT(G$7^2+G$8^2+G$9^2+G$10^2+G$11^2+G$12^2+G$13^2)</f>
        <v>0.3996286170344881</v>
      </c>
      <c r="I17" s="5" t="s">
        <v>13</v>
      </c>
      <c r="J17" s="5">
        <f>IF(J$15="cost",-1*C17*J$16,C17*J$16)</f>
        <v>0.7778174593052024</v>
      </c>
      <c r="K17" s="5">
        <f>IF(K$15="cost",-1*D17*K$16,D17*K$16)</f>
        <v>0.8887354759818339</v>
      </c>
      <c r="L17" s="5">
        <f>IF(L$15="cost",-1*E17*L$16,E17*L$16)</f>
        <v>0.309628107925284</v>
      </c>
      <c r="M17" s="5">
        <f>IF(M$15="cost",-1*F17*M$16,F17*M$16)</f>
        <v>-0.8679823692871839</v>
      </c>
      <c r="N17" s="5">
        <f>IF(N$15="cost",-1*G17*N$16,G17*N$16)</f>
        <v>-0.3197028936275905</v>
      </c>
      <c r="O17" s="5">
        <f>SUM(J17:N17)</f>
        <v>0.7884957802975459</v>
      </c>
    </row>
    <row r="18" spans="2:15" ht="15">
      <c r="B18" s="5" t="s">
        <v>14</v>
      </c>
      <c r="C18" s="5">
        <f aca="true" t="shared" si="0" ref="C18:C23">C8/SQRT(C$7^2+C$8^2+C$9^2+C$10^2+C$11^2+C$12^2+C$13^2)</f>
        <v>0.3535533905932738</v>
      </c>
      <c r="D18" s="5">
        <f aca="true" t="shared" si="1" ref="D18:D23">D8/SQRT(D$7^2+D$8^2+D$9^2+D$10^2+D$11^2+D$12^2+D$13^2)</f>
        <v>0.3526728079292991</v>
      </c>
      <c r="E18" s="5">
        <f aca="true" t="shared" si="2" ref="E18:E23">E8/SQRT(E$7^2+E$8^2+E$9^2+E$10^2+E$11^2+E$12^2+E$13^2)</f>
        <v>0.29488391230979427</v>
      </c>
      <c r="F18" s="5">
        <f aca="true" t="shared" si="3" ref="F18:F23">F8/SQRT(F$7^2+F$8^2+F$9^2+F$10^2+F$11^2+F$12^2+F$13^2)</f>
        <v>0.27124449040224496</v>
      </c>
      <c r="G18" s="5">
        <f aca="true" t="shared" si="4" ref="G18:G23">G8/SQRT(G$7^2+G$8^2+G$9^2+G$10^2+G$11^2+G$12^2+G$13^2)</f>
        <v>0.3632987427586255</v>
      </c>
      <c r="I18" s="5" t="s">
        <v>14</v>
      </c>
      <c r="J18" s="5">
        <f aca="true" t="shared" si="5" ref="J18:J23">IF(J$15="cost",-1*C18*J$16,C18*J$16)</f>
        <v>0.7778174593052024</v>
      </c>
      <c r="K18" s="5">
        <f>IF(K$15="cost",-1*D18*K$16,D18*K$16)</f>
        <v>0.7406128966515282</v>
      </c>
      <c r="L18" s="5">
        <f>IF(L$15="cost",-1*E18*L$16,E18*L$16)</f>
        <v>0.619256215850568</v>
      </c>
      <c r="M18" s="5">
        <f>IF(M$15="cost",-1*F18*M$16,F18*M$16)</f>
        <v>-0.7594845731262858</v>
      </c>
      <c r="N18" s="5">
        <f>IF(N$15="cost",-1*G18*N$16,G18*N$16)</f>
        <v>-0.2906389942069004</v>
      </c>
      <c r="O18" s="5">
        <f aca="true" t="shared" si="6" ref="O18:O23">SUM(J18:N18)</f>
        <v>1.0875630044741125</v>
      </c>
    </row>
    <row r="19" spans="2:15" ht="15">
      <c r="B19" s="5" t="s">
        <v>15</v>
      </c>
      <c r="C19" s="5">
        <f t="shared" si="0"/>
        <v>0.23570226039551587</v>
      </c>
      <c r="D19" s="5">
        <f t="shared" si="1"/>
        <v>0.2821382463434393</v>
      </c>
      <c r="E19" s="5">
        <f t="shared" si="2"/>
        <v>0.29488391230979427</v>
      </c>
      <c r="F19" s="5">
        <f t="shared" si="3"/>
        <v>0.3099937033168514</v>
      </c>
      <c r="G19" s="5">
        <f t="shared" si="4"/>
        <v>0.3996286170344881</v>
      </c>
      <c r="I19" s="5" t="s">
        <v>15</v>
      </c>
      <c r="J19" s="5">
        <f t="shared" si="5"/>
        <v>0.5185449728701349</v>
      </c>
      <c r="K19" s="5">
        <f>IF(K$15="cost",-1*D19*K$16,D19*K$16)</f>
        <v>0.5924903173212226</v>
      </c>
      <c r="L19" s="5">
        <f>IF(L$15="cost",-1*E19*L$16,E19*L$16)</f>
        <v>0.619256215850568</v>
      </c>
      <c r="M19" s="5">
        <f>IF(M$15="cost",-1*F19*M$16,F19*M$16)</f>
        <v>-0.8679823692871839</v>
      </c>
      <c r="N19" s="5">
        <f>IF(N$15="cost",-1*G19*N$16,G19*N$16)</f>
        <v>-0.3197028936275905</v>
      </c>
      <c r="O19" s="5">
        <f t="shared" si="6"/>
        <v>0.5426062431271511</v>
      </c>
    </row>
    <row r="20" spans="2:15" ht="15">
      <c r="B20" s="5" t="s">
        <v>17</v>
      </c>
      <c r="C20" s="5">
        <f t="shared" si="0"/>
        <v>0.3535533905932738</v>
      </c>
      <c r="D20" s="5">
        <f t="shared" si="1"/>
        <v>0.42320736951515897</v>
      </c>
      <c r="E20" s="5">
        <f t="shared" si="2"/>
        <v>0.29488391230979427</v>
      </c>
      <c r="F20" s="5">
        <f t="shared" si="3"/>
        <v>0.46499055497527714</v>
      </c>
      <c r="G20" s="5">
        <f t="shared" si="4"/>
        <v>0.3723812113275911</v>
      </c>
      <c r="I20" s="5" t="s">
        <v>17</v>
      </c>
      <c r="J20" s="5">
        <f t="shared" si="5"/>
        <v>0.7778174593052024</v>
      </c>
      <c r="K20" s="5">
        <f>IF(K$15="cost",-1*D20*K$16,D20*K$16)</f>
        <v>0.8887354759818339</v>
      </c>
      <c r="L20" s="5">
        <f>IF(L$15="cost",-1*E20*L$16,E20*L$16)</f>
        <v>0.619256215850568</v>
      </c>
      <c r="M20" s="5">
        <f>IF(M$15="cost",-1*F20*M$16,F20*M$16)</f>
        <v>-1.301973553930776</v>
      </c>
      <c r="N20" s="5">
        <f>IF(N$15="cost",-1*G20*N$16,G20*N$16)</f>
        <v>-0.2979049690620729</v>
      </c>
      <c r="O20" s="5">
        <f t="shared" si="6"/>
        <v>0.6859306281447553</v>
      </c>
    </row>
    <row r="21" spans="2:15" ht="15">
      <c r="B21" s="5" t="s">
        <v>18</v>
      </c>
      <c r="C21" s="5">
        <f t="shared" si="0"/>
        <v>0.47140452079103173</v>
      </c>
      <c r="D21" s="5">
        <f t="shared" si="1"/>
        <v>0.42320736951515897</v>
      </c>
      <c r="E21" s="5">
        <f t="shared" si="2"/>
        <v>0.5897678246195885</v>
      </c>
      <c r="F21" s="5">
        <f t="shared" si="3"/>
        <v>0.38749212914606423</v>
      </c>
      <c r="G21" s="5">
        <f t="shared" si="4"/>
        <v>0.3723812113275911</v>
      </c>
      <c r="I21" s="5" t="s">
        <v>18</v>
      </c>
      <c r="J21" s="5">
        <f t="shared" si="5"/>
        <v>1.0370899457402698</v>
      </c>
      <c r="K21" s="5">
        <f>IF(K$15="cost",-1*D21*K$16,D21*K$16)</f>
        <v>0.8887354759818339</v>
      </c>
      <c r="L21" s="5">
        <f>IF(L$15="cost",-1*E21*L$16,E21*L$16)</f>
        <v>1.238512431701136</v>
      </c>
      <c r="M21" s="5">
        <f>IF(M$15="cost",-1*F21*M$16,F21*M$16)</f>
        <v>-1.0849779616089799</v>
      </c>
      <c r="N21" s="5">
        <f>IF(N$15="cost",-1*G21*N$16,G21*N$16)</f>
        <v>-0.2979049690620729</v>
      </c>
      <c r="O21" s="5">
        <f t="shared" si="6"/>
        <v>1.7814549227521865</v>
      </c>
    </row>
    <row r="22" spans="2:15" ht="15">
      <c r="B22" s="5" t="s">
        <v>19</v>
      </c>
      <c r="C22" s="5">
        <f t="shared" si="0"/>
        <v>0.3535533905932738</v>
      </c>
      <c r="D22" s="5">
        <f t="shared" si="1"/>
        <v>0.2821382463434393</v>
      </c>
      <c r="E22" s="5">
        <f t="shared" si="2"/>
        <v>0.14744195615489714</v>
      </c>
      <c r="F22" s="5">
        <f t="shared" si="3"/>
        <v>0.27124449040224496</v>
      </c>
      <c r="G22" s="5">
        <f t="shared" si="4"/>
        <v>0.3860049141810396</v>
      </c>
      <c r="I22" s="5" t="s">
        <v>19</v>
      </c>
      <c r="J22" s="5">
        <f t="shared" si="5"/>
        <v>0.7778174593052024</v>
      </c>
      <c r="K22" s="5">
        <f>IF(K$15="cost",-1*D22*K$16,D22*K$16)</f>
        <v>0.5924903173212226</v>
      </c>
      <c r="L22" s="5">
        <f>IF(L$15="cost",-1*E22*L$16,E22*L$16)</f>
        <v>0.309628107925284</v>
      </c>
      <c r="M22" s="5">
        <f>IF(M$15="cost",-1*F22*M$16,F22*M$16)</f>
        <v>-0.7594845731262858</v>
      </c>
      <c r="N22" s="5">
        <f>IF(N$15="cost",-1*G22*N$16,G22*N$16)</f>
        <v>-0.3088039313448317</v>
      </c>
      <c r="O22" s="5">
        <f t="shared" si="6"/>
        <v>0.6116473800805915</v>
      </c>
    </row>
    <row r="23" spans="2:15" ht="15">
      <c r="B23" s="5" t="s">
        <v>20</v>
      </c>
      <c r="C23" s="5">
        <f t="shared" si="0"/>
        <v>0.47140452079103173</v>
      </c>
      <c r="D23" s="5">
        <f t="shared" si="1"/>
        <v>0.42320736951515897</v>
      </c>
      <c r="E23" s="5">
        <f t="shared" si="2"/>
        <v>0.5897678246195885</v>
      </c>
      <c r="F23" s="5">
        <f t="shared" si="3"/>
        <v>0.5424889808044899</v>
      </c>
      <c r="G23" s="5">
        <f t="shared" si="4"/>
        <v>0.34967503990517707</v>
      </c>
      <c r="I23" s="15" t="s">
        <v>20</v>
      </c>
      <c r="J23" s="15">
        <f t="shared" si="5"/>
        <v>1.0370899457402698</v>
      </c>
      <c r="K23" s="15">
        <f>IF(K$15="cost",-1*D23*K$16,D23*K$16)</f>
        <v>0.8887354759818339</v>
      </c>
      <c r="L23" s="15">
        <f>IF(L$15="cost",-1*E23*L$16,E23*L$16)</f>
        <v>1.238512431701136</v>
      </c>
      <c r="M23" s="15">
        <f>IF(M$15="cost",-1*F23*M$16,F23*M$16)</f>
        <v>-1.5189691462525716</v>
      </c>
      <c r="N23" s="15">
        <f>IF(N$15="cost",-1*G23*N$16,G23*N$16)</f>
        <v>-0.27974003192414165</v>
      </c>
      <c r="O23" s="15">
        <f t="shared" si="6"/>
        <v>1.365628675246526</v>
      </c>
    </row>
    <row r="24" spans="9:15" ht="15">
      <c r="I24" s="16" t="s">
        <v>24</v>
      </c>
      <c r="J24" s="16"/>
      <c r="K24" s="16"/>
      <c r="L24" s="16"/>
      <c r="M24" s="16"/>
      <c r="N24" s="16"/>
      <c r="O24" s="17">
        <f>MAX(O17:O23)</f>
        <v>1.7814549227521865</v>
      </c>
    </row>
  </sheetData>
  <sheetProtection/>
  <mergeCells count="7">
    <mergeCell ref="C5:G5"/>
    <mergeCell ref="J13:N13"/>
    <mergeCell ref="C15:G15"/>
    <mergeCell ref="I24:N24"/>
    <mergeCell ref="B5:B6"/>
    <mergeCell ref="B15:B16"/>
    <mergeCell ref="O13:O16"/>
  </mergeCells>
  <hyperlinks>
    <hyperlink ref="B3" r:id="rId1" display="http://contohprogram.com"/>
  </hyperlink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>http://contohprogram.com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http://contohprogram.com</dc:creator>
  <cp:keywords/>
  <dc:description/>
  <cp:lastModifiedBy>LENOVO</cp:lastModifiedBy>
  <dcterms:created xsi:type="dcterms:W3CDTF">2018-12-14T04:43:54Z</dcterms:created>
  <dcterms:modified xsi:type="dcterms:W3CDTF">2018-12-16T09:19:52Z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1033-10.2.0.7587</vt:lpwstr>
  </property>
</Properties>
</file>