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FUZZY-TSUKAMOTO" sheetId="1" r:id="rId1"/>
  </sheets>
  <definedNames/>
  <calcPr fullCalcOnLoad="1"/>
</workbook>
</file>

<file path=xl/sharedStrings.xml><?xml version="1.0" encoding="utf-8"?>
<sst xmlns="http://schemas.openxmlformats.org/spreadsheetml/2006/main" count="329" uniqueCount="82">
  <si>
    <t>Besar Ruangan</t>
  </si>
  <si>
    <t>Jumlah Orang</t>
  </si>
  <si>
    <t>Luas</t>
  </si>
  <si>
    <t>Sedikit</t>
  </si>
  <si>
    <t>Banyak</t>
  </si>
  <si>
    <t>Dingin</t>
  </si>
  <si>
    <t>Panas</t>
  </si>
  <si>
    <t>&lt;=22</t>
  </si>
  <si>
    <t>&gt;=26</t>
  </si>
  <si>
    <t>&gt;=22</t>
  </si>
  <si>
    <t>Sempit</t>
  </si>
  <si>
    <t>Aturan</t>
  </si>
  <si>
    <t>IF</t>
  </si>
  <si>
    <t>AND</t>
  </si>
  <si>
    <t>THEN</t>
  </si>
  <si>
    <t>Diketahui</t>
  </si>
  <si>
    <t xml:space="preserve">Luas Ruangan </t>
  </si>
  <si>
    <t xml:space="preserve">Jumlah Orang </t>
  </si>
  <si>
    <t>Ditanyakan</t>
  </si>
  <si>
    <t>?</t>
  </si>
  <si>
    <t>&lt;=20</t>
  </si>
  <si>
    <t>&gt;=50</t>
  </si>
  <si>
    <t>&lt;=5</t>
  </si>
  <si>
    <t>&gt;=15</t>
  </si>
  <si>
    <t>&lt;=18</t>
  </si>
  <si>
    <t>Rumus Miu (u) Luas Ruangan</t>
  </si>
  <si>
    <t>Rumus Miu (u) Jumlah Orang</t>
  </si>
  <si>
    <t>Rumus Z Suhu Ruangan</t>
  </si>
  <si>
    <t>Alpha (a) Aturan Ketiga = Min(0.5; 0.6; 0)</t>
  </si>
  <si>
    <t>Alpha (a) Aturan Kedua = Min(0.5; 0.6; 1)</t>
  </si>
  <si>
    <t>Alpha (a) Aturan Keempat = Min(0.5; 0.6; 0)</t>
  </si>
  <si>
    <t>Suhu AC</t>
  </si>
  <si>
    <t>Turunkan Suhu</t>
  </si>
  <si>
    <t>Naikkan Suhu</t>
  </si>
  <si>
    <t>&lt;=26</t>
  </si>
  <si>
    <t>&gt;=20</t>
  </si>
  <si>
    <t>&lt;=50</t>
  </si>
  <si>
    <t>Batas Bahu Kiri (Bawah)</t>
  </si>
  <si>
    <t>Batas Bahu Kanan (Atas)</t>
  </si>
  <si>
    <t>&lt;=15</t>
  </si>
  <si>
    <t>&gt;=5</t>
  </si>
  <si>
    <t>&gt;=18</t>
  </si>
  <si>
    <t>20&lt;=x&lt;=50</t>
  </si>
  <si>
    <t>(50-x)/(50-20)</t>
  </si>
  <si>
    <t>(x-20)/(50-20)</t>
  </si>
  <si>
    <t>5&lt;=x&lt;=15</t>
  </si>
  <si>
    <t>(5-x)/(15-5)</t>
  </si>
  <si>
    <t>(x-5)/(15-5)</t>
  </si>
  <si>
    <t>18&lt;=z&lt;=26</t>
  </si>
  <si>
    <t>(z-18)/(26-18)</t>
  </si>
  <si>
    <t>(26-z)/(26-18)</t>
  </si>
  <si>
    <t>m2</t>
  </si>
  <si>
    <t>org</t>
  </si>
  <si>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</t>
    </r>
  </si>
  <si>
    <t>&lt;=32</t>
  </si>
  <si>
    <t>Suhu Cuaca Luar</t>
  </si>
  <si>
    <t>Hujan / Dingin</t>
  </si>
  <si>
    <t>Cerah / Panas</t>
  </si>
  <si>
    <t>U Besar Ruangan Sempit = (50-x)/(50-20) =  (50-25)/(50-20)</t>
  </si>
  <si>
    <t>U Jumlah Orang Sedikit = (15-x)/(15-5) = (15-12)/(15-5)</t>
  </si>
  <si>
    <t>U Cuaca Luar Hujan / Dingin = (32-x)/(32-22)= (32-28)/(32-22)</t>
  </si>
  <si>
    <t>Alpha (a) Aturan Pertama = Min(0.83; 0.3; 0.4)</t>
  </si>
  <si>
    <t>U Cuaca Luar Cerah / Panas = (x-22)/(32-22) = (32-22)/(32-22)</t>
  </si>
  <si>
    <t>Z Suhu AC Naikkan Suhu -&gt; a = (z-18)/(26-18) -&gt; z = 18 + (a * (26 - 18) ) -&gt; z =  18 + (0.3 * (26 - 18) )</t>
  </si>
  <si>
    <t>Z Suhu AC Turunkan Suhu -&gt; a = (26-z)/(26-18) -&gt; z = 26 - (a * (26 - 18) ) -&gt; z = 26 - ( 0.3 * (22 - 18) )</t>
  </si>
  <si>
    <t>U Jumlah Orang Banyak = (x-5)/(15-5) = (12-5)/(15-5)</t>
  </si>
  <si>
    <t>Z Suhu AC Turunkan Suhu -&gt; a = (26-z)/(26-18) -&gt; z = 26 - (a * (26 - 18) ) -&gt; z = 26 - ( 0.4 * (22 - 18) )</t>
  </si>
  <si>
    <t>U Besar Ruangan Luas = (x-20)/(50-20) =  (25-20)/(50-20)</t>
  </si>
  <si>
    <t>Z Suhu AC Naikkan Suhu -&gt; a = (z-18)/(26-18) -&gt; z = 18 + (a * (26 - 18) ) -&gt; z =  18 + (0.16667 * (26 - 18) )</t>
  </si>
  <si>
    <t>&gt;=32</t>
  </si>
  <si>
    <t>22&lt;=x&lt;=32</t>
  </si>
  <si>
    <t>(32-x)/(32-22)</t>
  </si>
  <si>
    <t>(x-22)/(32-22)</t>
  </si>
  <si>
    <t>Z Total = ((a1*z1) + (a2*z2) + (a3*z3) + (a4*z4) + (a5*z5) + (a6*z6) + (a7*z7) + (a8*z8)) / (a1 + a2 + a3 + a4 + a5 + a6 + a7 + a8)</t>
  </si>
  <si>
    <r>
      <t>Jadi Suhu AC Harus Diturunkan Ke Level 21.92941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</t>
    </r>
  </si>
  <si>
    <t>Alpha (a) Aturan Kedelapan = Min(0.5; 0.6; 0)</t>
  </si>
  <si>
    <t>Alpha (a) Aturan Ketujuh = Min(0.5; 0.6; 0)</t>
  </si>
  <si>
    <t>Alpha (a) Aturan Keenam = Min(0.5; 0.6; 1)</t>
  </si>
  <si>
    <t>Alpha (a) Aturan Kelima = Min(0.83; 0.3; 0.4)</t>
  </si>
  <si>
    <t>LOGIKA FUZZY METODE TSUKAMOTO 2 HIMPUNAN</t>
  </si>
  <si>
    <t>http://contohprogram.com</t>
  </si>
  <si>
    <t>Rumus Miu (u) Suhu Cuaca Luar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</si>
</sst>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20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u val="single"/>
      <sz val="2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/>
      <right/>
      <top/>
      <bottom/>
      <diagonal style="thin"/>
    </border>
    <border>
      <left/>
      <right/>
      <top style="thin"/>
      <bottom/>
    </border>
    <border>
      <left/>
      <right/>
      <top/>
      <bottom style="thin"/>
    </border>
    <border diagonalUp="1">
      <left/>
      <right/>
      <top/>
      <bottom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0" xfId="5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5.57421875" style="0" customWidth="1"/>
    <col min="3" max="3" width="9.140625" style="0" customWidth="1"/>
    <col min="4" max="4" width="10.57421875" style="0" customWidth="1"/>
    <col min="5" max="5" width="11.57421875" style="0" customWidth="1"/>
    <col min="6" max="6" width="8.8515625" style="0" customWidth="1"/>
    <col min="7" max="7" width="14.8515625" style="0" customWidth="1"/>
    <col min="8" max="8" width="12.140625" style="0" customWidth="1"/>
    <col min="10" max="10" width="13.8515625" style="0" customWidth="1"/>
    <col min="11" max="11" width="4.00390625" style="0" customWidth="1"/>
    <col min="12" max="12" width="14.421875" style="0" customWidth="1"/>
    <col min="13" max="13" width="9.8515625" style="0" customWidth="1"/>
    <col min="14" max="14" width="12.28125" style="0" customWidth="1"/>
    <col min="15" max="15" width="3.8515625" style="0" customWidth="1"/>
    <col min="17" max="17" width="13.140625" style="0" customWidth="1"/>
    <col min="19" max="19" width="3.28125" style="0" customWidth="1"/>
    <col min="20" max="20" width="9.140625" style="0" customWidth="1"/>
    <col min="21" max="21" width="14.140625" style="0" customWidth="1"/>
    <col min="22" max="22" width="9.57421875" style="0" customWidth="1"/>
    <col min="23" max="23" width="3.7109375" style="0" customWidth="1"/>
    <col min="24" max="24" width="12.28125" style="0" customWidth="1"/>
    <col min="25" max="25" width="14.57421875" style="0" customWidth="1"/>
    <col min="26" max="26" width="11.57421875" style="0" customWidth="1"/>
  </cols>
  <sheetData>
    <row r="1" ht="28.5">
      <c r="B1" s="7" t="s">
        <v>79</v>
      </c>
    </row>
    <row r="2" ht="26.25">
      <c r="B2" s="8" t="s">
        <v>80</v>
      </c>
    </row>
    <row r="4" spans="2:3" ht="15">
      <c r="B4" s="1" t="s">
        <v>0</v>
      </c>
      <c r="C4" t="s">
        <v>51</v>
      </c>
    </row>
    <row r="5" spans="2:16" ht="15">
      <c r="B5" t="s">
        <v>10</v>
      </c>
      <c r="C5" t="s">
        <v>36</v>
      </c>
      <c r="D5" t="s">
        <v>37</v>
      </c>
      <c r="F5">
        <v>20</v>
      </c>
      <c r="H5" t="s">
        <v>10</v>
      </c>
      <c r="L5" t="s">
        <v>2</v>
      </c>
      <c r="P5" t="s">
        <v>25</v>
      </c>
    </row>
    <row r="6" spans="2:22" ht="15">
      <c r="B6" t="s">
        <v>2</v>
      </c>
      <c r="C6" t="s">
        <v>35</v>
      </c>
      <c r="D6" t="s">
        <v>38</v>
      </c>
      <c r="F6">
        <v>50</v>
      </c>
      <c r="H6" s="4"/>
      <c r="I6" s="4">
        <v>20</v>
      </c>
      <c r="M6">
        <v>50</v>
      </c>
      <c r="P6" s="13" t="s">
        <v>10</v>
      </c>
      <c r="Q6" s="13"/>
      <c r="R6" s="13"/>
      <c r="T6" s="13" t="s">
        <v>2</v>
      </c>
      <c r="U6" s="13"/>
      <c r="V6" s="13"/>
    </row>
    <row r="7" spans="8:22" ht="15">
      <c r="H7" s="10"/>
      <c r="I7" s="9"/>
      <c r="J7" s="11"/>
      <c r="L7" s="13"/>
      <c r="M7" s="14"/>
      <c r="N7" s="10"/>
      <c r="P7" s="6" t="s">
        <v>20</v>
      </c>
      <c r="Q7" s="6" t="s">
        <v>42</v>
      </c>
      <c r="R7" s="6" t="s">
        <v>21</v>
      </c>
      <c r="T7" s="6" t="s">
        <v>20</v>
      </c>
      <c r="U7" s="6" t="s">
        <v>42</v>
      </c>
      <c r="V7" s="6" t="s">
        <v>21</v>
      </c>
    </row>
    <row r="8" spans="5:22" ht="15">
      <c r="E8" s="2"/>
      <c r="F8" s="2"/>
      <c r="G8" s="2"/>
      <c r="H8" s="11"/>
      <c r="I8" s="9"/>
      <c r="J8" s="11"/>
      <c r="L8" s="13"/>
      <c r="M8" s="14"/>
      <c r="N8" s="11"/>
      <c r="P8" s="6">
        <v>1</v>
      </c>
      <c r="Q8" s="6" t="s">
        <v>43</v>
      </c>
      <c r="R8" s="6">
        <v>0</v>
      </c>
      <c r="T8" s="6">
        <v>0</v>
      </c>
      <c r="U8" s="6" t="s">
        <v>44</v>
      </c>
      <c r="V8" s="6">
        <v>1</v>
      </c>
    </row>
    <row r="9" spans="5:14" ht="15">
      <c r="E9" s="2"/>
      <c r="F9" s="2"/>
      <c r="G9" s="2"/>
      <c r="H9" s="11"/>
      <c r="I9" s="9"/>
      <c r="J9" s="12"/>
      <c r="L9" s="12"/>
      <c r="M9" s="14"/>
      <c r="N9" s="11"/>
    </row>
    <row r="10" spans="2:12" ht="15">
      <c r="B10" s="1" t="s">
        <v>1</v>
      </c>
      <c r="C10" t="s">
        <v>52</v>
      </c>
      <c r="H10" s="3"/>
      <c r="I10" s="3"/>
      <c r="J10" s="4">
        <v>50</v>
      </c>
      <c r="L10">
        <v>20</v>
      </c>
    </row>
    <row r="11" spans="2:16" ht="15">
      <c r="B11" t="s">
        <v>3</v>
      </c>
      <c r="C11" t="s">
        <v>39</v>
      </c>
      <c r="D11" t="s">
        <v>37</v>
      </c>
      <c r="F11">
        <v>5</v>
      </c>
      <c r="H11" t="s">
        <v>3</v>
      </c>
      <c r="L11" t="s">
        <v>4</v>
      </c>
      <c r="P11" t="s">
        <v>26</v>
      </c>
    </row>
    <row r="12" spans="2:22" ht="15">
      <c r="B12" t="s">
        <v>4</v>
      </c>
      <c r="C12" t="s">
        <v>40</v>
      </c>
      <c r="D12" t="s">
        <v>38</v>
      </c>
      <c r="F12">
        <v>15</v>
      </c>
      <c r="H12" s="4"/>
      <c r="I12" s="4">
        <v>5</v>
      </c>
      <c r="M12">
        <v>15</v>
      </c>
      <c r="P12" s="13" t="s">
        <v>3</v>
      </c>
      <c r="Q12" s="13"/>
      <c r="R12" s="13"/>
      <c r="T12" s="13" t="s">
        <v>4</v>
      </c>
      <c r="U12" s="13"/>
      <c r="V12" s="13"/>
    </row>
    <row r="13" spans="8:22" ht="15">
      <c r="H13" s="10"/>
      <c r="I13" s="9"/>
      <c r="J13" s="11"/>
      <c r="L13" s="13"/>
      <c r="M13" s="14"/>
      <c r="N13" s="10"/>
      <c r="P13" s="6" t="s">
        <v>22</v>
      </c>
      <c r="Q13" s="6" t="s">
        <v>45</v>
      </c>
      <c r="R13" s="6" t="s">
        <v>23</v>
      </c>
      <c r="T13" s="6" t="s">
        <v>22</v>
      </c>
      <c r="U13" s="6" t="s">
        <v>45</v>
      </c>
      <c r="V13" s="6" t="s">
        <v>23</v>
      </c>
    </row>
    <row r="14" spans="5:22" ht="15">
      <c r="E14" s="2"/>
      <c r="F14" s="2"/>
      <c r="G14" s="2"/>
      <c r="H14" s="11"/>
      <c r="I14" s="9"/>
      <c r="J14" s="11"/>
      <c r="L14" s="13"/>
      <c r="M14" s="14"/>
      <c r="N14" s="11"/>
      <c r="P14" s="6">
        <v>1</v>
      </c>
      <c r="Q14" s="6" t="s">
        <v>46</v>
      </c>
      <c r="R14" s="6">
        <v>0</v>
      </c>
      <c r="T14" s="6">
        <v>0</v>
      </c>
      <c r="U14" s="6" t="s">
        <v>47</v>
      </c>
      <c r="V14" s="6">
        <v>1</v>
      </c>
    </row>
    <row r="15" spans="5:14" ht="15">
      <c r="E15" s="2"/>
      <c r="F15" s="2"/>
      <c r="G15" s="2"/>
      <c r="H15" s="11"/>
      <c r="I15" s="9"/>
      <c r="J15" s="12"/>
      <c r="L15" s="12"/>
      <c r="M15" s="14"/>
      <c r="N15" s="11"/>
    </row>
    <row r="16" spans="2:12" ht="17.25">
      <c r="B16" s="1" t="s">
        <v>55</v>
      </c>
      <c r="C16" t="s">
        <v>53</v>
      </c>
      <c r="H16" s="3"/>
      <c r="I16" s="3"/>
      <c r="J16" s="4">
        <v>15</v>
      </c>
      <c r="L16">
        <v>5</v>
      </c>
    </row>
    <row r="17" spans="2:16" ht="15">
      <c r="B17" t="s">
        <v>56</v>
      </c>
      <c r="C17" t="s">
        <v>54</v>
      </c>
      <c r="D17" t="s">
        <v>37</v>
      </c>
      <c r="F17">
        <v>22</v>
      </c>
      <c r="H17" t="s">
        <v>3</v>
      </c>
      <c r="L17" t="s">
        <v>4</v>
      </c>
      <c r="P17" t="s">
        <v>81</v>
      </c>
    </row>
    <row r="18" spans="2:22" ht="15">
      <c r="B18" t="s">
        <v>57</v>
      </c>
      <c r="C18" t="s">
        <v>9</v>
      </c>
      <c r="D18" t="s">
        <v>38</v>
      </c>
      <c r="F18">
        <v>32</v>
      </c>
      <c r="H18" s="4"/>
      <c r="I18" s="4">
        <v>22</v>
      </c>
      <c r="M18">
        <v>32</v>
      </c>
      <c r="P18" s="13" t="s">
        <v>3</v>
      </c>
      <c r="Q18" s="13"/>
      <c r="R18" s="13"/>
      <c r="T18" s="13" t="s">
        <v>4</v>
      </c>
      <c r="U18" s="13"/>
      <c r="V18" s="13"/>
    </row>
    <row r="19" spans="8:22" ht="15">
      <c r="H19" s="10"/>
      <c r="I19" s="9"/>
      <c r="J19" s="11"/>
      <c r="L19" s="13"/>
      <c r="M19" s="14"/>
      <c r="N19" s="10"/>
      <c r="P19" s="6" t="s">
        <v>7</v>
      </c>
      <c r="Q19" s="6" t="s">
        <v>70</v>
      </c>
      <c r="R19" s="6" t="s">
        <v>69</v>
      </c>
      <c r="T19" s="6" t="s">
        <v>7</v>
      </c>
      <c r="U19" s="6" t="s">
        <v>70</v>
      </c>
      <c r="V19" s="6" t="s">
        <v>69</v>
      </c>
    </row>
    <row r="20" spans="5:22" ht="15">
      <c r="E20" s="2"/>
      <c r="F20" s="2"/>
      <c r="G20" s="2"/>
      <c r="H20" s="11"/>
      <c r="I20" s="9"/>
      <c r="J20" s="11"/>
      <c r="L20" s="13"/>
      <c r="M20" s="14"/>
      <c r="N20" s="11"/>
      <c r="P20" s="6">
        <v>1</v>
      </c>
      <c r="Q20" s="6" t="s">
        <v>71</v>
      </c>
      <c r="R20" s="6">
        <v>0</v>
      </c>
      <c r="T20" s="6">
        <v>0</v>
      </c>
      <c r="U20" s="6" t="s">
        <v>72</v>
      </c>
      <c r="V20" s="6">
        <v>1</v>
      </c>
    </row>
    <row r="21" spans="5:14" ht="15">
      <c r="E21" s="2"/>
      <c r="F21" s="2"/>
      <c r="G21" s="2"/>
      <c r="H21" s="11"/>
      <c r="I21" s="9"/>
      <c r="J21" s="12"/>
      <c r="L21" s="12"/>
      <c r="M21" s="14"/>
      <c r="N21" s="11"/>
    </row>
    <row r="22" spans="8:12" ht="15">
      <c r="H22" s="3"/>
      <c r="I22" s="3"/>
      <c r="J22" s="4">
        <v>32</v>
      </c>
      <c r="L22">
        <v>22</v>
      </c>
    </row>
    <row r="23" spans="2:3" ht="17.25">
      <c r="B23" s="1" t="s">
        <v>31</v>
      </c>
      <c r="C23" t="s">
        <v>53</v>
      </c>
    </row>
    <row r="24" spans="2:16" ht="15">
      <c r="B24" t="s">
        <v>32</v>
      </c>
      <c r="C24" t="s">
        <v>34</v>
      </c>
      <c r="D24" t="s">
        <v>37</v>
      </c>
      <c r="F24">
        <v>18</v>
      </c>
      <c r="H24" t="s">
        <v>32</v>
      </c>
      <c r="L24" t="s">
        <v>33</v>
      </c>
      <c r="P24" t="s">
        <v>27</v>
      </c>
    </row>
    <row r="25" spans="2:22" ht="15">
      <c r="B25" t="s">
        <v>33</v>
      </c>
      <c r="C25" t="s">
        <v>41</v>
      </c>
      <c r="D25" t="s">
        <v>38</v>
      </c>
      <c r="F25">
        <v>26</v>
      </c>
      <c r="H25" s="4"/>
      <c r="I25" s="4">
        <v>18</v>
      </c>
      <c r="M25">
        <v>26</v>
      </c>
      <c r="P25" s="13" t="s">
        <v>5</v>
      </c>
      <c r="Q25" s="13"/>
      <c r="R25" s="13"/>
      <c r="T25" s="13" t="s">
        <v>6</v>
      </c>
      <c r="U25" s="13"/>
      <c r="V25" s="13"/>
    </row>
    <row r="26" spans="8:22" ht="15">
      <c r="H26" s="10"/>
      <c r="I26" s="9"/>
      <c r="J26" s="11"/>
      <c r="L26" s="13"/>
      <c r="M26" s="14"/>
      <c r="N26" s="10"/>
      <c r="P26" s="2" t="s">
        <v>24</v>
      </c>
      <c r="Q26" s="2" t="s">
        <v>48</v>
      </c>
      <c r="R26" s="2" t="s">
        <v>8</v>
      </c>
      <c r="T26" s="2" t="s">
        <v>24</v>
      </c>
      <c r="U26" s="2" t="s">
        <v>48</v>
      </c>
      <c r="V26" s="2" t="s">
        <v>8</v>
      </c>
    </row>
    <row r="27" spans="5:22" ht="15">
      <c r="E27" s="2"/>
      <c r="F27" s="2"/>
      <c r="G27" s="2"/>
      <c r="H27" s="11"/>
      <c r="I27" s="9"/>
      <c r="J27" s="11"/>
      <c r="L27" s="13"/>
      <c r="M27" s="14"/>
      <c r="N27" s="11"/>
      <c r="P27" s="2">
        <v>1</v>
      </c>
      <c r="Q27" s="2" t="s">
        <v>50</v>
      </c>
      <c r="R27" s="2">
        <v>0</v>
      </c>
      <c r="T27" s="2">
        <v>0</v>
      </c>
      <c r="U27" s="2" t="s">
        <v>49</v>
      </c>
      <c r="V27" s="2">
        <v>1</v>
      </c>
    </row>
    <row r="28" spans="5:14" ht="15">
      <c r="E28" s="2"/>
      <c r="F28" s="2"/>
      <c r="G28" s="2"/>
      <c r="H28" s="11"/>
      <c r="I28" s="9"/>
      <c r="J28" s="12"/>
      <c r="L28" s="12"/>
      <c r="M28" s="14"/>
      <c r="N28" s="11"/>
    </row>
    <row r="29" spans="8:12" ht="15">
      <c r="H29" s="3"/>
      <c r="I29" s="3"/>
      <c r="J29" s="4">
        <v>26</v>
      </c>
      <c r="L29">
        <v>18</v>
      </c>
    </row>
    <row r="30" ht="15">
      <c r="B30" t="s">
        <v>11</v>
      </c>
    </row>
    <row r="32" spans="1:16" ht="15">
      <c r="A32">
        <v>1</v>
      </c>
      <c r="B32" t="s">
        <v>12</v>
      </c>
      <c r="C32" t="s">
        <v>0</v>
      </c>
      <c r="E32" t="s">
        <v>10</v>
      </c>
      <c r="F32" t="s">
        <v>13</v>
      </c>
      <c r="G32" t="s">
        <v>1</v>
      </c>
      <c r="H32" t="s">
        <v>3</v>
      </c>
      <c r="I32" t="s">
        <v>13</v>
      </c>
      <c r="J32" s="3" t="s">
        <v>55</v>
      </c>
      <c r="L32" s="3" t="s">
        <v>56</v>
      </c>
      <c r="M32" s="3" t="s">
        <v>14</v>
      </c>
      <c r="N32" s="3" t="s">
        <v>31</v>
      </c>
      <c r="O32" s="3"/>
      <c r="P32" s="3" t="s">
        <v>33</v>
      </c>
    </row>
    <row r="33" spans="1:16" ht="15">
      <c r="A33">
        <v>2</v>
      </c>
      <c r="B33" t="s">
        <v>12</v>
      </c>
      <c r="C33" t="s">
        <v>0</v>
      </c>
      <c r="E33" t="s">
        <v>10</v>
      </c>
      <c r="F33" t="s">
        <v>13</v>
      </c>
      <c r="G33" t="s">
        <v>1</v>
      </c>
      <c r="H33" t="s">
        <v>3</v>
      </c>
      <c r="I33" t="s">
        <v>13</v>
      </c>
      <c r="J33" s="3" t="s">
        <v>55</v>
      </c>
      <c r="L33" t="s">
        <v>57</v>
      </c>
      <c r="M33" s="3" t="s">
        <v>14</v>
      </c>
      <c r="N33" s="3" t="s">
        <v>31</v>
      </c>
      <c r="P33" t="s">
        <v>32</v>
      </c>
    </row>
    <row r="34" spans="1:16" ht="15">
      <c r="A34">
        <v>3</v>
      </c>
      <c r="B34" t="s">
        <v>12</v>
      </c>
      <c r="C34" t="s">
        <v>0</v>
      </c>
      <c r="E34" t="s">
        <v>10</v>
      </c>
      <c r="F34" t="s">
        <v>13</v>
      </c>
      <c r="G34" t="s">
        <v>1</v>
      </c>
      <c r="H34" t="s">
        <v>4</v>
      </c>
      <c r="I34" t="s">
        <v>13</v>
      </c>
      <c r="J34" s="3" t="s">
        <v>55</v>
      </c>
      <c r="L34" s="3" t="s">
        <v>56</v>
      </c>
      <c r="M34" s="3" t="s">
        <v>14</v>
      </c>
      <c r="N34" s="3" t="s">
        <v>31</v>
      </c>
      <c r="P34" t="s">
        <v>32</v>
      </c>
    </row>
    <row r="35" spans="1:16" ht="15">
      <c r="A35">
        <v>4</v>
      </c>
      <c r="B35" t="s">
        <v>12</v>
      </c>
      <c r="C35" t="s">
        <v>0</v>
      </c>
      <c r="E35" t="s">
        <v>10</v>
      </c>
      <c r="F35" t="s">
        <v>13</v>
      </c>
      <c r="G35" t="s">
        <v>1</v>
      </c>
      <c r="H35" t="s">
        <v>4</v>
      </c>
      <c r="I35" t="s">
        <v>13</v>
      </c>
      <c r="J35" s="3" t="s">
        <v>55</v>
      </c>
      <c r="L35" t="s">
        <v>57</v>
      </c>
      <c r="M35" s="3" t="s">
        <v>14</v>
      </c>
      <c r="N35" s="3" t="s">
        <v>31</v>
      </c>
      <c r="P35" t="s">
        <v>32</v>
      </c>
    </row>
    <row r="36" spans="1:16" ht="15">
      <c r="A36">
        <v>5</v>
      </c>
      <c r="B36" t="s">
        <v>12</v>
      </c>
      <c r="C36" t="s">
        <v>0</v>
      </c>
      <c r="E36" t="s">
        <v>2</v>
      </c>
      <c r="F36" t="s">
        <v>13</v>
      </c>
      <c r="G36" t="s">
        <v>1</v>
      </c>
      <c r="H36" t="s">
        <v>3</v>
      </c>
      <c r="I36" t="s">
        <v>13</v>
      </c>
      <c r="J36" s="3" t="s">
        <v>55</v>
      </c>
      <c r="L36" s="3" t="s">
        <v>56</v>
      </c>
      <c r="M36" s="3" t="s">
        <v>14</v>
      </c>
      <c r="N36" s="3" t="s">
        <v>31</v>
      </c>
      <c r="P36" t="s">
        <v>33</v>
      </c>
    </row>
    <row r="37" spans="1:16" ht="15">
      <c r="A37">
        <v>6</v>
      </c>
      <c r="B37" t="s">
        <v>12</v>
      </c>
      <c r="C37" t="s">
        <v>0</v>
      </c>
      <c r="E37" t="s">
        <v>2</v>
      </c>
      <c r="F37" t="s">
        <v>13</v>
      </c>
      <c r="G37" t="s">
        <v>1</v>
      </c>
      <c r="H37" t="s">
        <v>3</v>
      </c>
      <c r="I37" t="s">
        <v>13</v>
      </c>
      <c r="J37" s="3" t="s">
        <v>55</v>
      </c>
      <c r="L37" t="s">
        <v>57</v>
      </c>
      <c r="M37" s="3" t="s">
        <v>14</v>
      </c>
      <c r="N37" s="3" t="s">
        <v>31</v>
      </c>
      <c r="P37" t="s">
        <v>33</v>
      </c>
    </row>
    <row r="38" spans="1:16" ht="15">
      <c r="A38">
        <v>7</v>
      </c>
      <c r="B38" t="s">
        <v>12</v>
      </c>
      <c r="C38" t="s">
        <v>0</v>
      </c>
      <c r="E38" t="s">
        <v>2</v>
      </c>
      <c r="F38" t="s">
        <v>13</v>
      </c>
      <c r="G38" t="s">
        <v>1</v>
      </c>
      <c r="H38" t="s">
        <v>4</v>
      </c>
      <c r="I38" t="s">
        <v>13</v>
      </c>
      <c r="J38" s="3" t="s">
        <v>55</v>
      </c>
      <c r="L38" s="3" t="s">
        <v>56</v>
      </c>
      <c r="M38" s="3" t="s">
        <v>14</v>
      </c>
      <c r="N38" s="3" t="s">
        <v>31</v>
      </c>
      <c r="P38" t="s">
        <v>32</v>
      </c>
    </row>
    <row r="39" spans="1:16" ht="15">
      <c r="A39">
        <v>8</v>
      </c>
      <c r="B39" t="s">
        <v>12</v>
      </c>
      <c r="C39" t="s">
        <v>0</v>
      </c>
      <c r="E39" t="s">
        <v>2</v>
      </c>
      <c r="F39" t="s">
        <v>13</v>
      </c>
      <c r="G39" t="s">
        <v>1</v>
      </c>
      <c r="H39" t="s">
        <v>4</v>
      </c>
      <c r="I39" t="s">
        <v>13</v>
      </c>
      <c r="J39" s="3" t="s">
        <v>55</v>
      </c>
      <c r="L39" t="s">
        <v>57</v>
      </c>
      <c r="M39" s="3" t="s">
        <v>14</v>
      </c>
      <c r="N39" s="3" t="s">
        <v>31</v>
      </c>
      <c r="P39" t="s">
        <v>32</v>
      </c>
    </row>
    <row r="41" ht="15">
      <c r="B41" t="s">
        <v>15</v>
      </c>
    </row>
    <row r="42" spans="2:4" ht="15">
      <c r="B42" t="s">
        <v>16</v>
      </c>
      <c r="D42">
        <v>25</v>
      </c>
    </row>
    <row r="43" spans="2:4" ht="15">
      <c r="B43" t="s">
        <v>17</v>
      </c>
      <c r="D43">
        <v>12</v>
      </c>
    </row>
    <row r="44" spans="2:4" ht="15">
      <c r="B44" t="s">
        <v>55</v>
      </c>
      <c r="D44">
        <v>28</v>
      </c>
    </row>
    <row r="45" ht="15">
      <c r="B45" t="s">
        <v>18</v>
      </c>
    </row>
    <row r="46" spans="2:4" ht="15">
      <c r="B46" t="s">
        <v>31</v>
      </c>
      <c r="D46" t="s">
        <v>19</v>
      </c>
    </row>
    <row r="48" ht="15">
      <c r="B48" t="s">
        <v>11</v>
      </c>
    </row>
    <row r="50" spans="1:16" ht="15">
      <c r="A50">
        <v>1</v>
      </c>
      <c r="B50" t="s">
        <v>12</v>
      </c>
      <c r="C50" t="s">
        <v>0</v>
      </c>
      <c r="E50" t="s">
        <v>10</v>
      </c>
      <c r="F50" t="s">
        <v>13</v>
      </c>
      <c r="G50" t="s">
        <v>1</v>
      </c>
      <c r="H50" t="s">
        <v>3</v>
      </c>
      <c r="I50" t="s">
        <v>13</v>
      </c>
      <c r="J50" s="3" t="s">
        <v>55</v>
      </c>
      <c r="K50" s="3"/>
      <c r="L50" s="3" t="s">
        <v>56</v>
      </c>
      <c r="M50" s="3" t="s">
        <v>14</v>
      </c>
      <c r="N50" s="3" t="s">
        <v>31</v>
      </c>
      <c r="O50" s="3"/>
      <c r="P50" s="3" t="s">
        <v>33</v>
      </c>
    </row>
    <row r="51" spans="2:10" ht="15">
      <c r="B51" t="s">
        <v>58</v>
      </c>
      <c r="J51">
        <f>(50-D42)/(50-20)</f>
        <v>0.8333333333333334</v>
      </c>
    </row>
    <row r="52" spans="2:10" ht="15">
      <c r="B52" t="s">
        <v>59</v>
      </c>
      <c r="E52" s="5"/>
      <c r="J52">
        <f>(15-D43)/(15-5)</f>
        <v>0.3</v>
      </c>
    </row>
    <row r="53" spans="2:10" ht="15">
      <c r="B53" t="s">
        <v>60</v>
      </c>
      <c r="J53">
        <f>(32-D44)/(32-22)</f>
        <v>0.4</v>
      </c>
    </row>
    <row r="54" spans="2:10" ht="15">
      <c r="B54" t="s">
        <v>61</v>
      </c>
      <c r="J54">
        <f>MIN(J51:J53)</f>
        <v>0.3</v>
      </c>
    </row>
    <row r="55" spans="2:10" ht="15">
      <c r="B55" t="s">
        <v>63</v>
      </c>
      <c r="J55">
        <f>18+(J54*(26-18))</f>
        <v>20.4</v>
      </c>
    </row>
    <row r="56" spans="1:16" ht="15">
      <c r="A56">
        <v>2</v>
      </c>
      <c r="B56" t="s">
        <v>12</v>
      </c>
      <c r="C56" t="s">
        <v>0</v>
      </c>
      <c r="E56" t="s">
        <v>10</v>
      </c>
      <c r="F56" t="s">
        <v>13</v>
      </c>
      <c r="G56" t="s">
        <v>1</v>
      </c>
      <c r="H56" t="s">
        <v>3</v>
      </c>
      <c r="I56" t="s">
        <v>13</v>
      </c>
      <c r="J56" s="3" t="s">
        <v>55</v>
      </c>
      <c r="L56" t="s">
        <v>57</v>
      </c>
      <c r="M56" s="3" t="s">
        <v>14</v>
      </c>
      <c r="N56" s="3" t="s">
        <v>31</v>
      </c>
      <c r="P56" t="s">
        <v>32</v>
      </c>
    </row>
    <row r="57" spans="2:10" ht="15">
      <c r="B57" t="s">
        <v>58</v>
      </c>
      <c r="J57">
        <f>(50-D42)/(50-20)</f>
        <v>0.8333333333333334</v>
      </c>
    </row>
    <row r="58" spans="2:10" ht="15">
      <c r="B58" t="s">
        <v>59</v>
      </c>
      <c r="E58" s="5"/>
      <c r="J58">
        <f>(15-D43)/(15-5)</f>
        <v>0.3</v>
      </c>
    </row>
    <row r="59" spans="2:10" ht="15">
      <c r="B59" t="s">
        <v>62</v>
      </c>
      <c r="J59">
        <f>(D44-22)/(32-22)</f>
        <v>0.6</v>
      </c>
    </row>
    <row r="60" spans="2:10" ht="15">
      <c r="B60" t="s">
        <v>29</v>
      </c>
      <c r="J60">
        <f>MIN(J57:J59)</f>
        <v>0.3</v>
      </c>
    </row>
    <row r="61" spans="2:10" ht="15">
      <c r="B61" t="s">
        <v>64</v>
      </c>
      <c r="J61">
        <f>26-(J60*(26-18))</f>
        <v>23.6</v>
      </c>
    </row>
    <row r="62" spans="1:16" ht="15">
      <c r="A62">
        <v>3</v>
      </c>
      <c r="B62" t="s">
        <v>12</v>
      </c>
      <c r="C62" t="s">
        <v>0</v>
      </c>
      <c r="E62" t="s">
        <v>10</v>
      </c>
      <c r="F62" t="s">
        <v>13</v>
      </c>
      <c r="G62" t="s">
        <v>1</v>
      </c>
      <c r="H62" t="s">
        <v>4</v>
      </c>
      <c r="I62" t="s">
        <v>13</v>
      </c>
      <c r="J62" s="3" t="s">
        <v>55</v>
      </c>
      <c r="L62" s="3" t="s">
        <v>56</v>
      </c>
      <c r="M62" s="3" t="s">
        <v>14</v>
      </c>
      <c r="N62" s="3" t="s">
        <v>31</v>
      </c>
      <c r="P62" t="s">
        <v>32</v>
      </c>
    </row>
    <row r="63" spans="2:10" ht="15">
      <c r="B63" t="s">
        <v>58</v>
      </c>
      <c r="J63">
        <f>(50-D42)/(50-20)</f>
        <v>0.8333333333333334</v>
      </c>
    </row>
    <row r="64" spans="2:10" ht="15">
      <c r="B64" t="s">
        <v>65</v>
      </c>
      <c r="E64" s="5"/>
      <c r="J64">
        <f>(D43-5)/(15-5)</f>
        <v>0.7</v>
      </c>
    </row>
    <row r="65" spans="2:10" ht="15">
      <c r="B65" t="s">
        <v>60</v>
      </c>
      <c r="J65">
        <f>(32-D44)/(32-22)</f>
        <v>0.4</v>
      </c>
    </row>
    <row r="66" spans="2:10" ht="15">
      <c r="B66" t="s">
        <v>28</v>
      </c>
      <c r="J66">
        <f>MIN(J63:J65)</f>
        <v>0.4</v>
      </c>
    </row>
    <row r="67" spans="2:10" ht="15">
      <c r="B67" t="s">
        <v>66</v>
      </c>
      <c r="J67">
        <f>26-(J66*(26-18))</f>
        <v>22.8</v>
      </c>
    </row>
    <row r="68" spans="1:16" ht="15">
      <c r="A68">
        <v>4</v>
      </c>
      <c r="B68" t="s">
        <v>12</v>
      </c>
      <c r="C68" t="s">
        <v>0</v>
      </c>
      <c r="E68" t="s">
        <v>10</v>
      </c>
      <c r="F68" t="s">
        <v>13</v>
      </c>
      <c r="G68" t="s">
        <v>1</v>
      </c>
      <c r="H68" t="s">
        <v>4</v>
      </c>
      <c r="I68" t="s">
        <v>13</v>
      </c>
      <c r="J68" s="3" t="s">
        <v>55</v>
      </c>
      <c r="L68" t="s">
        <v>57</v>
      </c>
      <c r="M68" s="3" t="s">
        <v>14</v>
      </c>
      <c r="N68" s="3" t="s">
        <v>31</v>
      </c>
      <c r="P68" t="s">
        <v>32</v>
      </c>
    </row>
    <row r="69" spans="2:10" ht="15">
      <c r="B69" t="s">
        <v>58</v>
      </c>
      <c r="J69">
        <f>(50-D42)/(50-20)</f>
        <v>0.8333333333333334</v>
      </c>
    </row>
    <row r="70" spans="2:10" ht="15">
      <c r="B70" t="s">
        <v>65</v>
      </c>
      <c r="E70" s="5"/>
      <c r="J70">
        <f>(D43-5)/(15-5)</f>
        <v>0.7</v>
      </c>
    </row>
    <row r="71" spans="2:10" ht="15">
      <c r="B71" t="s">
        <v>62</v>
      </c>
      <c r="J71">
        <f>(D44-22)/(32-22)</f>
        <v>0.6</v>
      </c>
    </row>
    <row r="72" spans="2:10" ht="15">
      <c r="B72" t="s">
        <v>30</v>
      </c>
      <c r="J72">
        <f>MIN(J69:J71)</f>
        <v>0.6</v>
      </c>
    </row>
    <row r="73" spans="2:10" ht="15">
      <c r="B73" t="s">
        <v>66</v>
      </c>
      <c r="J73">
        <f>26-(J72*(26-18))</f>
        <v>21.2</v>
      </c>
    </row>
    <row r="74" spans="1:16" ht="15">
      <c r="A74">
        <v>5</v>
      </c>
      <c r="B74" t="s">
        <v>12</v>
      </c>
      <c r="C74" t="s">
        <v>0</v>
      </c>
      <c r="E74" t="s">
        <v>10</v>
      </c>
      <c r="F74" t="s">
        <v>13</v>
      </c>
      <c r="G74" t="s">
        <v>1</v>
      </c>
      <c r="H74" t="s">
        <v>3</v>
      </c>
      <c r="I74" t="s">
        <v>13</v>
      </c>
      <c r="J74" s="3" t="s">
        <v>55</v>
      </c>
      <c r="K74" s="3"/>
      <c r="L74" s="3" t="s">
        <v>56</v>
      </c>
      <c r="M74" s="3" t="s">
        <v>14</v>
      </c>
      <c r="N74" s="3" t="s">
        <v>31</v>
      </c>
      <c r="O74" s="3"/>
      <c r="P74" s="3" t="s">
        <v>33</v>
      </c>
    </row>
    <row r="75" spans="2:10" ht="15">
      <c r="B75" t="s">
        <v>67</v>
      </c>
      <c r="J75">
        <f>(D42-20)/(50-20)</f>
        <v>0.16666666666666666</v>
      </c>
    </row>
    <row r="76" spans="2:10" ht="15">
      <c r="B76" t="s">
        <v>59</v>
      </c>
      <c r="E76" s="5"/>
      <c r="J76">
        <f>(15-D43)/(15-5)</f>
        <v>0.3</v>
      </c>
    </row>
    <row r="77" spans="2:10" ht="15">
      <c r="B77" t="s">
        <v>60</v>
      </c>
      <c r="J77">
        <f>(32-D44)/(32-22)</f>
        <v>0.4</v>
      </c>
    </row>
    <row r="78" spans="2:10" ht="15">
      <c r="B78" t="s">
        <v>78</v>
      </c>
      <c r="J78">
        <f>MIN(J75:J77)</f>
        <v>0.16666666666666666</v>
      </c>
    </row>
    <row r="79" spans="2:10" ht="15">
      <c r="B79" t="s">
        <v>68</v>
      </c>
      <c r="J79">
        <f>18+(J78*(26-18))</f>
        <v>19.333333333333332</v>
      </c>
    </row>
    <row r="80" spans="1:16" ht="15">
      <c r="A80">
        <v>6</v>
      </c>
      <c r="B80" t="s">
        <v>12</v>
      </c>
      <c r="C80" t="s">
        <v>0</v>
      </c>
      <c r="E80" t="s">
        <v>10</v>
      </c>
      <c r="F80" t="s">
        <v>13</v>
      </c>
      <c r="G80" t="s">
        <v>1</v>
      </c>
      <c r="H80" t="s">
        <v>3</v>
      </c>
      <c r="I80" t="s">
        <v>13</v>
      </c>
      <c r="J80" s="3" t="s">
        <v>55</v>
      </c>
      <c r="L80" t="s">
        <v>57</v>
      </c>
      <c r="M80" s="3" t="s">
        <v>14</v>
      </c>
      <c r="N80" s="3" t="s">
        <v>31</v>
      </c>
      <c r="P80" s="3" t="s">
        <v>33</v>
      </c>
    </row>
    <row r="81" spans="2:10" ht="15">
      <c r="B81" t="s">
        <v>67</v>
      </c>
      <c r="J81">
        <f>(D42-20)/(50-20)</f>
        <v>0.16666666666666666</v>
      </c>
    </row>
    <row r="82" spans="2:10" ht="15">
      <c r="B82" t="s">
        <v>59</v>
      </c>
      <c r="E82" s="5"/>
      <c r="J82">
        <f>(15-D43)/(15-5)</f>
        <v>0.3</v>
      </c>
    </row>
    <row r="83" spans="2:10" ht="15">
      <c r="B83" t="s">
        <v>62</v>
      </c>
      <c r="J83">
        <f>(D44-22)/(32-22)</f>
        <v>0.6</v>
      </c>
    </row>
    <row r="84" spans="2:10" ht="15">
      <c r="B84" t="s">
        <v>77</v>
      </c>
      <c r="J84">
        <f>MIN(J81:J83)</f>
        <v>0.16666666666666666</v>
      </c>
    </row>
    <row r="85" spans="2:10" ht="15">
      <c r="B85" t="s">
        <v>68</v>
      </c>
      <c r="J85">
        <f>18+(J84*(26-18))</f>
        <v>19.333333333333332</v>
      </c>
    </row>
    <row r="86" spans="1:16" ht="15">
      <c r="A86">
        <v>7</v>
      </c>
      <c r="B86" t="s">
        <v>12</v>
      </c>
      <c r="C86" t="s">
        <v>0</v>
      </c>
      <c r="E86" t="s">
        <v>10</v>
      </c>
      <c r="F86" t="s">
        <v>13</v>
      </c>
      <c r="G86" t="s">
        <v>1</v>
      </c>
      <c r="H86" t="s">
        <v>4</v>
      </c>
      <c r="I86" t="s">
        <v>13</v>
      </c>
      <c r="J86" s="3" t="s">
        <v>55</v>
      </c>
      <c r="L86" s="3" t="s">
        <v>56</v>
      </c>
      <c r="M86" s="3" t="s">
        <v>14</v>
      </c>
      <c r="N86" s="3" t="s">
        <v>31</v>
      </c>
      <c r="P86" t="s">
        <v>32</v>
      </c>
    </row>
    <row r="87" spans="2:10" ht="15">
      <c r="B87" t="s">
        <v>67</v>
      </c>
      <c r="J87">
        <f>(D42-20)/(50-20)</f>
        <v>0.16666666666666666</v>
      </c>
    </row>
    <row r="88" spans="2:10" ht="15">
      <c r="B88" t="s">
        <v>65</v>
      </c>
      <c r="E88" s="5"/>
      <c r="J88">
        <f>(D43-5)/(15-5)</f>
        <v>0.7</v>
      </c>
    </row>
    <row r="89" spans="2:10" ht="15">
      <c r="B89" t="s">
        <v>60</v>
      </c>
      <c r="J89">
        <f>(32-D44)/(32-22)</f>
        <v>0.4</v>
      </c>
    </row>
    <row r="90" spans="2:10" ht="15">
      <c r="B90" t="s">
        <v>76</v>
      </c>
      <c r="J90">
        <f>MIN(J87:J89)</f>
        <v>0.16666666666666666</v>
      </c>
    </row>
    <row r="91" spans="2:10" ht="15">
      <c r="B91" t="s">
        <v>66</v>
      </c>
      <c r="J91">
        <f>26-(J90*(26-18))</f>
        <v>24.666666666666668</v>
      </c>
    </row>
    <row r="92" spans="1:16" ht="15">
      <c r="A92">
        <v>8</v>
      </c>
      <c r="B92" t="s">
        <v>12</v>
      </c>
      <c r="C92" t="s">
        <v>0</v>
      </c>
      <c r="E92" t="s">
        <v>10</v>
      </c>
      <c r="F92" t="s">
        <v>13</v>
      </c>
      <c r="G92" t="s">
        <v>1</v>
      </c>
      <c r="H92" t="s">
        <v>4</v>
      </c>
      <c r="I92" t="s">
        <v>13</v>
      </c>
      <c r="J92" s="3" t="s">
        <v>55</v>
      </c>
      <c r="L92" t="s">
        <v>57</v>
      </c>
      <c r="M92" s="3" t="s">
        <v>14</v>
      </c>
      <c r="N92" s="3" t="s">
        <v>31</v>
      </c>
      <c r="P92" t="s">
        <v>32</v>
      </c>
    </row>
    <row r="93" spans="2:10" ht="15">
      <c r="B93" t="s">
        <v>67</v>
      </c>
      <c r="J93">
        <f>(D42-20)/(50-20)</f>
        <v>0.16666666666666666</v>
      </c>
    </row>
    <row r="94" spans="2:10" ht="15">
      <c r="B94" t="s">
        <v>65</v>
      </c>
      <c r="E94" s="5"/>
      <c r="J94">
        <f>(D43-5)/(15-5)</f>
        <v>0.7</v>
      </c>
    </row>
    <row r="95" spans="2:10" ht="15">
      <c r="B95" t="s">
        <v>62</v>
      </c>
      <c r="J95">
        <f>(D44-22)/(32-22)</f>
        <v>0.6</v>
      </c>
    </row>
    <row r="96" spans="2:10" ht="15">
      <c r="B96" t="s">
        <v>75</v>
      </c>
      <c r="J96">
        <f>MIN(J93:J95)</f>
        <v>0.16666666666666666</v>
      </c>
    </row>
    <row r="97" spans="2:10" ht="15">
      <c r="B97" t="s">
        <v>66</v>
      </c>
      <c r="J97">
        <f>26-(J96*(26-18))</f>
        <v>24.666666666666668</v>
      </c>
    </row>
    <row r="98" spans="10:14" ht="15">
      <c r="J98" s="3"/>
      <c r="L98" s="3"/>
      <c r="M98" s="3"/>
      <c r="N98" s="3"/>
    </row>
    <row r="99" spans="2:13" ht="15">
      <c r="B99" t="s">
        <v>73</v>
      </c>
      <c r="M99">
        <f>((J54*J55)+(J60*J61)+(J66*J67)+(J72*J73)+(J78*J79)+(J84*J85)+(J90*J91)+(J96*J97))/(J54+J60+J66+J72+J78+J84+J90+J96)</f>
        <v>21.929411764705883</v>
      </c>
    </row>
    <row r="101" ht="17.25">
      <c r="B101" t="s">
        <v>74</v>
      </c>
    </row>
  </sheetData>
  <sheetProtection/>
  <mergeCells count="32">
    <mergeCell ref="P18:R18"/>
    <mergeCell ref="T18:V18"/>
    <mergeCell ref="P25:R25"/>
    <mergeCell ref="T25:V25"/>
    <mergeCell ref="P6:R6"/>
    <mergeCell ref="T6:V6"/>
    <mergeCell ref="P12:R12"/>
    <mergeCell ref="T12:V12"/>
    <mergeCell ref="L26:L28"/>
    <mergeCell ref="M26:M28"/>
    <mergeCell ref="N26:N28"/>
    <mergeCell ref="H26:H28"/>
    <mergeCell ref="I26:I28"/>
    <mergeCell ref="J26:J28"/>
    <mergeCell ref="L19:L21"/>
    <mergeCell ref="M19:M21"/>
    <mergeCell ref="N19:N21"/>
    <mergeCell ref="H13:H15"/>
    <mergeCell ref="I13:I15"/>
    <mergeCell ref="J13:J15"/>
    <mergeCell ref="L7:L9"/>
    <mergeCell ref="M7:M9"/>
    <mergeCell ref="N7:N9"/>
    <mergeCell ref="L13:L15"/>
    <mergeCell ref="M13:M15"/>
    <mergeCell ref="N13:N15"/>
    <mergeCell ref="I7:I9"/>
    <mergeCell ref="H7:H9"/>
    <mergeCell ref="J7:J9"/>
    <mergeCell ref="H19:H21"/>
    <mergeCell ref="I19:I21"/>
    <mergeCell ref="J19:J21"/>
  </mergeCells>
  <hyperlinks>
    <hyperlink ref="B2" r:id="rId1" display="http://contohprogram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http://contohprogram.com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http://contohprogram.com</dc:title>
  <dc:subject/>
  <dc:creator>Nur Amijaya; http://contohprogram.com</dc:creator>
  <cp:keywords/>
  <dc:description>http://contohprogram.com</dc:description>
  <cp:lastModifiedBy>Nur Amijaya</cp:lastModifiedBy>
  <dcterms:created xsi:type="dcterms:W3CDTF">2015-12-17T03:20:35Z</dcterms:created>
  <dcterms:modified xsi:type="dcterms:W3CDTF">2017-01-16T06:52:25Z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