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<sst xmlns="http://schemas.openxmlformats.org/spreadsheetml/2006/main" count="99" uniqueCount="48">
  <si>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Perhitungan Penentuan Alternatif Produk Terbaik dengan Metode EXTENDED PROMETHEE (Extended Preference Ranking Organization Method For Enrichment Evaluation) /EXPROM</t>
  </si>
  <si>
    <t>http://contohprogram.com</t>
  </si>
  <si>
    <t>Kriteria</t>
  </si>
  <si>
    <t>Bobot</t>
  </si>
  <si>
    <t>Tipe</t>
  </si>
  <si>
    <t>Nilai Preferensi WPj</t>
  </si>
  <si>
    <t>Harga</t>
  </si>
  <si>
    <t>cost</t>
  </si>
  <si>
    <t>R11,R21 (1,2)</t>
  </si>
  <si>
    <t>Kamera</t>
  </si>
  <si>
    <t>benefit</t>
  </si>
  <si>
    <t>R11,R31 (1,3)</t>
  </si>
  <si>
    <t>Memori</t>
  </si>
  <si>
    <t>R21,R11 (2,1)</t>
  </si>
  <si>
    <t>Berat</t>
  </si>
  <si>
    <t>R21,R31 (2,3)</t>
  </si>
  <si>
    <t>Keunikan</t>
  </si>
  <si>
    <t>R31,R11 (3,1)</t>
  </si>
  <si>
    <t>TOTAL BOBOT</t>
  </si>
  <si>
    <t>R31,R21 (3,2)</t>
  </si>
  <si>
    <t>Alternatif</t>
  </si>
  <si>
    <t>kriteria</t>
  </si>
  <si>
    <t>NILAI WP (WEAK PREFERENCE)</t>
  </si>
  <si>
    <t>WP</t>
  </si>
  <si>
    <t>HP 1</t>
  </si>
  <si>
    <t>HP 2</t>
  </si>
  <si>
    <t>HP 3</t>
  </si>
  <si>
    <t>Tipe/Optimum</t>
  </si>
  <si>
    <t>NORMALISASI MATRIX</t>
  </si>
  <si>
    <t>HP1</t>
  </si>
  <si>
    <t>HP2</t>
  </si>
  <si>
    <t>Nilai SPj</t>
  </si>
  <si>
    <t>SAMA ISINYA</t>
  </si>
  <si>
    <t>HP3</t>
  </si>
  <si>
    <t>NILAI SP (STRICT PREFERENCE)</t>
  </si>
  <si>
    <t>SP</t>
  </si>
  <si>
    <t>NILAI TP (TOTAL PREFERENCE)</t>
  </si>
  <si>
    <t>PASANGAN ALT</t>
  </si>
  <si>
    <t>TP</t>
  </si>
  <si>
    <t>MATRIKS AKHIR</t>
  </si>
  <si>
    <t>NILAI ENTERING FLOW</t>
  </si>
  <si>
    <t>-</t>
  </si>
  <si>
    <t>NILAI LEAVING FLOW</t>
  </si>
  <si>
    <t>ALTERNATIF</t>
  </si>
  <si>
    <t>ENTERING  FLOW</t>
  </si>
  <si>
    <t>LEAVING FLOW</t>
  </si>
  <si>
    <t>NET FLOW</t>
  </si>
  <si>
    <t>RANK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</si>
</sst>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0" borderId="2" applyNumberFormat="0" applyFill="0" applyAlignment="0" applyProtection="0"/>
    <xf numFmtId="0" fontId="0" fillId="4" borderId="3" applyNumberFormat="0" applyFon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6" applyNumberFormat="0" applyAlignment="0" applyProtection="0"/>
    <xf numFmtId="0" fontId="25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7" applyNumberFormat="0" applyAlignment="0" applyProtection="0"/>
    <xf numFmtId="0" fontId="0" fillId="12" borderId="0" applyNumberFormat="0" applyBorder="0" applyAlignment="0" applyProtection="0"/>
    <xf numFmtId="0" fontId="35" fillId="11" borderId="6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26" fillId="0" borderId="0" xfId="24" applyFont="1" applyAlignment="1" applyProtection="1">
      <alignment/>
      <protection/>
    </xf>
    <xf numFmtId="0" fontId="37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0" fontId="37" fillId="0" borderId="16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/>
    </xf>
    <xf numFmtId="0" fontId="37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37" fillId="0" borderId="0" xfId="0" applyFont="1" applyFill="1" applyBorder="1" applyAlignment="1">
      <alignment horizontal="center"/>
    </xf>
    <xf numFmtId="0" fontId="37" fillId="0" borderId="17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8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 quotePrefix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ohprogram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1"/>
  <sheetViews>
    <sheetView tabSelected="1" zoomScale="90" zoomScaleNormal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17.421875" style="0" bestFit="1" customWidth="1"/>
    <col min="3" max="3" width="11.8515625" style="0" customWidth="1"/>
    <col min="4" max="4" width="10.28125" style="0" bestFit="1" customWidth="1"/>
    <col min="5" max="5" width="9.57421875" style="0" bestFit="1" customWidth="1"/>
    <col min="8" max="8" width="11.8515625" style="0" bestFit="1" customWidth="1"/>
    <col min="9" max="9" width="23.8515625" style="0" customWidth="1"/>
    <col min="10" max="10" width="11.57421875" style="0" customWidth="1"/>
    <col min="11" max="11" width="12.7109375" style="0" customWidth="1"/>
    <col min="19" max="19" width="12.8515625" style="0" bestFit="1" customWidth="1"/>
  </cols>
  <sheetData>
    <row r="2" ht="18.75">
      <c r="B2" s="2" t="s">
        <v>0</v>
      </c>
    </row>
    <row r="3" ht="15">
      <c r="B3" s="3" t="s">
        <v>1</v>
      </c>
    </row>
    <row r="5" spans="2:14" s="1" customFormat="1" ht="15">
      <c r="B5" s="4" t="s">
        <v>2</v>
      </c>
      <c r="C5" s="4" t="s">
        <v>3</v>
      </c>
      <c r="D5" s="4" t="s">
        <v>4</v>
      </c>
      <c r="I5" s="17" t="s">
        <v>5</v>
      </c>
      <c r="M5" s="18"/>
      <c r="N5" s="18"/>
    </row>
    <row r="6" spans="2:14" s="1" customFormat="1" ht="15">
      <c r="B6" s="5" t="s">
        <v>6</v>
      </c>
      <c r="C6" s="6">
        <v>0.45</v>
      </c>
      <c r="D6" s="5" t="s">
        <v>7</v>
      </c>
      <c r="H6" s="7"/>
      <c r="I6" s="19" t="s">
        <v>8</v>
      </c>
      <c r="J6" s="5">
        <f>IF(C$20&lt;=C21,0,C$20-C$21)</f>
        <v>0</v>
      </c>
      <c r="K6" s="5">
        <f>IF(D$20&lt;=D21,0,D$20-D$21)</f>
        <v>0</v>
      </c>
      <c r="L6" s="5">
        <f>IF(E$20&lt;=E21,0,E$20-E$21)</f>
        <v>1</v>
      </c>
      <c r="M6" s="20">
        <f>IF(F$20&lt;=F21,0,F$20-F$21)</f>
        <v>0</v>
      </c>
      <c r="N6" s="20">
        <f>IF(G$20&lt;=G21,0,G$20-G$21)</f>
        <v>0</v>
      </c>
    </row>
    <row r="7" spans="2:15" s="1" customFormat="1" ht="15">
      <c r="B7" s="5" t="s">
        <v>9</v>
      </c>
      <c r="C7" s="5">
        <v>0.25</v>
      </c>
      <c r="D7" s="5" t="s">
        <v>10</v>
      </c>
      <c r="H7" s="7"/>
      <c r="I7" s="19" t="s">
        <v>11</v>
      </c>
      <c r="J7" s="5">
        <f>IF(C$20&lt;=C22,0,C$20-C$22)</f>
        <v>1</v>
      </c>
      <c r="K7" s="5">
        <f>IF(D$20&lt;=D22,0,D$20-D$22)</f>
        <v>0</v>
      </c>
      <c r="L7" s="5">
        <f>IF(E$20&lt;=E22,0,E$20-E$22)</f>
        <v>0</v>
      </c>
      <c r="M7" s="5">
        <f>IF(F$20&lt;=F22,0,F$20-F$22)</f>
        <v>0</v>
      </c>
      <c r="N7" s="5">
        <f>IF(G$20&lt;=G22,0,G$20-G$22)</f>
        <v>1</v>
      </c>
      <c r="O7" s="17"/>
    </row>
    <row r="8" spans="2:14" s="1" customFormat="1" ht="15">
      <c r="B8" s="5" t="s">
        <v>12</v>
      </c>
      <c r="C8" s="5">
        <v>0.15</v>
      </c>
      <c r="D8" s="5" t="s">
        <v>10</v>
      </c>
      <c r="H8" s="7"/>
      <c r="I8" s="19" t="s">
        <v>13</v>
      </c>
      <c r="J8" s="5">
        <f>IF(C$21&lt;=C20,0,C$21-C$20)</f>
        <v>0</v>
      </c>
      <c r="K8" s="5">
        <f>IF(D$21&lt;=D20,0,D$21-D$20)</f>
        <v>1</v>
      </c>
      <c r="L8" s="5">
        <f>IF(E$21&lt;=E20,0,E$21-E$20)</f>
        <v>0</v>
      </c>
      <c r="M8" s="5">
        <f>IF(F$21&lt;=F20,0,F$21-F$20)</f>
        <v>0</v>
      </c>
      <c r="N8" s="5">
        <f>IF(G$21&lt;=G20,0,G$21-G$20)</f>
        <v>0</v>
      </c>
    </row>
    <row r="9" spans="2:14" s="1" customFormat="1" ht="15">
      <c r="B9" s="5" t="s">
        <v>14</v>
      </c>
      <c r="C9" s="5">
        <v>0.1</v>
      </c>
      <c r="D9" s="5" t="s">
        <v>7</v>
      </c>
      <c r="H9" s="7"/>
      <c r="I9" s="19" t="s">
        <v>15</v>
      </c>
      <c r="J9" s="5">
        <f>IF(C$21&lt;=C22,0,C$21-C$22)</f>
        <v>1</v>
      </c>
      <c r="K9" s="5">
        <f>IF(D$21&lt;=D22,0,D$21-D$22)</f>
        <v>1</v>
      </c>
      <c r="L9" s="5">
        <f>IF(E$21&lt;=E22,0,E$21-E$22)</f>
        <v>0</v>
      </c>
      <c r="M9" s="5">
        <f>IF(F$21&lt;=F22,0,F$21-F$22)</f>
        <v>0</v>
      </c>
      <c r="N9" s="5">
        <f>IF(G$21&lt;=G22,0,G$21-G$22)</f>
        <v>1</v>
      </c>
    </row>
    <row r="10" spans="2:14" s="1" customFormat="1" ht="15">
      <c r="B10" s="5" t="s">
        <v>16</v>
      </c>
      <c r="C10" s="5">
        <v>0.05</v>
      </c>
      <c r="D10" s="5" t="s">
        <v>10</v>
      </c>
      <c r="H10" s="7"/>
      <c r="I10" s="19" t="s">
        <v>17</v>
      </c>
      <c r="J10" s="5">
        <f>IF(C$22&lt;=C20,0,C$22-C$20)</f>
        <v>0</v>
      </c>
      <c r="K10" s="5">
        <f>IF(D$22&lt;=D20,0,D$22-D$20)</f>
        <v>0</v>
      </c>
      <c r="L10" s="5">
        <f>IF(E$22&lt;=E20,0,E$22-E$20)</f>
        <v>0</v>
      </c>
      <c r="M10" s="5">
        <f>IF(F$22&lt;=F20,0,F$22-F$20)</f>
        <v>0</v>
      </c>
      <c r="N10" s="5">
        <f>IF(G$22&lt;=G20,0,G$22-G$20)</f>
        <v>0</v>
      </c>
    </row>
    <row r="11" spans="2:14" s="1" customFormat="1" ht="15">
      <c r="B11" s="8" t="s">
        <v>18</v>
      </c>
      <c r="C11" s="9">
        <f>SUM(C6:C10)</f>
        <v>1</v>
      </c>
      <c r="H11" s="7"/>
      <c r="I11" s="21" t="s">
        <v>19</v>
      </c>
      <c r="J11" s="5">
        <f>IF(C$22&lt;=C21,0,C$22-C$21)</f>
        <v>0</v>
      </c>
      <c r="K11" s="5">
        <f>IF(D$22&lt;=D21,0,D$22-D$21)</f>
        <v>0</v>
      </c>
      <c r="L11" s="5">
        <f>IF(E$22&lt;=E21,0,E$22-E$21)</f>
        <v>1</v>
      </c>
      <c r="M11" s="5">
        <f>IF(F$22&lt;=F21,0,F$22-F$21)</f>
        <v>0</v>
      </c>
      <c r="N11" s="5">
        <f>IF(G$22&lt;=G21,0,G$22-G$21)</f>
        <v>0</v>
      </c>
    </row>
    <row r="12" spans="2:8" s="1" customFormat="1" ht="15">
      <c r="B12" s="10" t="s">
        <v>20</v>
      </c>
      <c r="C12" s="10" t="s">
        <v>21</v>
      </c>
      <c r="D12" s="10"/>
      <c r="E12" s="10"/>
      <c r="F12" s="10"/>
      <c r="G12" s="10"/>
      <c r="H12" s="11"/>
    </row>
    <row r="13" spans="2:15" s="1" customFormat="1" ht="15">
      <c r="B13" s="10"/>
      <c r="C13" s="12" t="s">
        <v>6</v>
      </c>
      <c r="D13" s="12" t="s">
        <v>9</v>
      </c>
      <c r="E13" s="12" t="s">
        <v>12</v>
      </c>
      <c r="F13" s="12" t="s">
        <v>14</v>
      </c>
      <c r="G13" s="12" t="s">
        <v>16</v>
      </c>
      <c r="H13" s="11"/>
      <c r="I13" s="22" t="s">
        <v>22</v>
      </c>
      <c r="J13" s="23"/>
      <c r="K13" s="23"/>
      <c r="L13" s="23"/>
      <c r="M13" s="23"/>
      <c r="N13" s="24"/>
      <c r="O13" s="25" t="s">
        <v>23</v>
      </c>
    </row>
    <row r="14" spans="2:15" s="1" customFormat="1" ht="15">
      <c r="B14" s="13" t="s">
        <v>24</v>
      </c>
      <c r="C14" s="13">
        <v>80</v>
      </c>
      <c r="D14" s="13">
        <v>70</v>
      </c>
      <c r="E14" s="13">
        <v>80</v>
      </c>
      <c r="F14" s="13">
        <v>70</v>
      </c>
      <c r="G14" s="13">
        <v>90</v>
      </c>
      <c r="H14" s="11"/>
      <c r="I14" s="5" t="s">
        <v>8</v>
      </c>
      <c r="J14" s="5">
        <f>(J6*$C$6)/1</f>
        <v>0</v>
      </c>
      <c r="K14" s="5">
        <f>(K6*$C$7)/1</f>
        <v>0</v>
      </c>
      <c r="L14" s="5">
        <f>(L6*$C$8)/1</f>
        <v>0.15</v>
      </c>
      <c r="M14" s="5">
        <f>(M6*$C$9)/1</f>
        <v>0</v>
      </c>
      <c r="N14" s="5">
        <f>(N6*$C$10)/1</f>
        <v>0</v>
      </c>
      <c r="O14" s="25">
        <f>SUM(J14:N14)</f>
        <v>0.15</v>
      </c>
    </row>
    <row r="15" spans="2:15" s="1" customFormat="1" ht="15">
      <c r="B15" s="13" t="s">
        <v>25</v>
      </c>
      <c r="C15" s="13">
        <v>80</v>
      </c>
      <c r="D15" s="13">
        <v>80</v>
      </c>
      <c r="E15" s="13">
        <v>70</v>
      </c>
      <c r="F15" s="13">
        <v>70</v>
      </c>
      <c r="G15" s="13">
        <v>90</v>
      </c>
      <c r="H15" s="11"/>
      <c r="I15" s="5" t="s">
        <v>11</v>
      </c>
      <c r="J15" s="5">
        <f>(J7*$C$6)/1</f>
        <v>0.45</v>
      </c>
      <c r="K15" s="5">
        <f>(K7*$C$7)/1</f>
        <v>0</v>
      </c>
      <c r="L15" s="5">
        <f>(L7*$C$8)/1</f>
        <v>0</v>
      </c>
      <c r="M15" s="5">
        <f>(M7*$C$9)/1</f>
        <v>0</v>
      </c>
      <c r="N15" s="5">
        <f>(N7*$C$10)/1</f>
        <v>0.05</v>
      </c>
      <c r="O15" s="25">
        <f>SUM(J15:N15)</f>
        <v>0.5</v>
      </c>
    </row>
    <row r="16" spans="2:15" s="1" customFormat="1" ht="15">
      <c r="B16" s="13" t="s">
        <v>26</v>
      </c>
      <c r="C16" s="13">
        <v>90</v>
      </c>
      <c r="D16" s="13">
        <v>70</v>
      </c>
      <c r="E16" s="13">
        <v>80</v>
      </c>
      <c r="F16" s="13">
        <v>70</v>
      </c>
      <c r="G16" s="13">
        <v>80</v>
      </c>
      <c r="H16" s="11"/>
      <c r="I16" s="5" t="s">
        <v>13</v>
      </c>
      <c r="J16" s="5">
        <f>(J8*$C$6)/1</f>
        <v>0</v>
      </c>
      <c r="K16" s="5">
        <f>(K8*$C$7)/1</f>
        <v>0.25</v>
      </c>
      <c r="L16" s="5">
        <f>(L8*$C$8)/1</f>
        <v>0</v>
      </c>
      <c r="M16" s="5">
        <f>(M8*$C$9)/1</f>
        <v>0</v>
      </c>
      <c r="N16" s="5">
        <f>(N8*$C$10)/1</f>
        <v>0</v>
      </c>
      <c r="O16" s="25">
        <f aca="true" t="shared" si="0" ref="O14:O19">SUM(J16:N16)</f>
        <v>0.25</v>
      </c>
    </row>
    <row r="17" spans="2:15" s="1" customFormat="1" ht="15">
      <c r="B17" s="13" t="s">
        <v>27</v>
      </c>
      <c r="C17" s="13" t="str">
        <f>D6</f>
        <v>cost</v>
      </c>
      <c r="D17" s="13" t="str">
        <f>D7</f>
        <v>benefit</v>
      </c>
      <c r="E17" s="13" t="str">
        <f>D8</f>
        <v>benefit</v>
      </c>
      <c r="F17" s="13" t="str">
        <f>D9</f>
        <v>cost</v>
      </c>
      <c r="G17" s="13" t="str">
        <f>D10</f>
        <v>benefit</v>
      </c>
      <c r="H17" s="11"/>
      <c r="I17" s="5" t="s">
        <v>15</v>
      </c>
      <c r="J17" s="5">
        <f>(J9*$C$6)/1</f>
        <v>0.45</v>
      </c>
      <c r="K17" s="5">
        <f>(K9*$C$7)/1</f>
        <v>0.25</v>
      </c>
      <c r="L17" s="5">
        <f>(L9*$C$8)/1</f>
        <v>0</v>
      </c>
      <c r="M17" s="5">
        <f>(M9*$C$9)/1</f>
        <v>0</v>
      </c>
      <c r="N17" s="5">
        <f>(N9*$C$10)/1</f>
        <v>0.05</v>
      </c>
      <c r="O17" s="25">
        <f t="shared" si="0"/>
        <v>0.75</v>
      </c>
    </row>
    <row r="18" spans="8:15" s="1" customFormat="1" ht="15">
      <c r="H18" s="11"/>
      <c r="I18" s="5" t="s">
        <v>17</v>
      </c>
      <c r="J18" s="5">
        <f>(J10*$C$6)/1</f>
        <v>0</v>
      </c>
      <c r="K18" s="5">
        <f>(K10*$C$7)/1</f>
        <v>0</v>
      </c>
      <c r="L18" s="5">
        <f>(L10*$C$8)/1</f>
        <v>0</v>
      </c>
      <c r="M18" s="5">
        <f>(M10*$C$9)/1</f>
        <v>0</v>
      </c>
      <c r="N18" s="5">
        <f>(N10*$C$10)/1</f>
        <v>0</v>
      </c>
      <c r="O18" s="25">
        <f t="shared" si="0"/>
        <v>0</v>
      </c>
    </row>
    <row r="19" spans="2:15" s="1" customFormat="1" ht="15">
      <c r="B19" s="14" t="s">
        <v>28</v>
      </c>
      <c r="C19" s="14"/>
      <c r="H19" s="11"/>
      <c r="I19" s="26" t="s">
        <v>19</v>
      </c>
      <c r="J19" s="5">
        <f>(J11*$C$6)/1</f>
        <v>0</v>
      </c>
      <c r="K19" s="5">
        <f>(K11*$C$7)/1</f>
        <v>0</v>
      </c>
      <c r="L19" s="5">
        <f>(L11*$C$8)/1</f>
        <v>0.15</v>
      </c>
      <c r="M19" s="5">
        <f>(M11*$C$9)/1</f>
        <v>0</v>
      </c>
      <c r="N19" s="5">
        <f>(N11*$C$10)/1</f>
        <v>0</v>
      </c>
      <c r="O19" s="25">
        <f t="shared" si="0"/>
        <v>0.15</v>
      </c>
    </row>
    <row r="20" spans="2:8" s="1" customFormat="1" ht="15">
      <c r="B20" s="13" t="s">
        <v>29</v>
      </c>
      <c r="C20" s="5">
        <f>IF(MAX(C$14:C$16)-MIN(C$14:C$16)&lt;&gt;0,IF(C$17="cost",(MAX(C$14:C$16)-C14)/(MAX(C$14:C$16)-MIN(C$14:C$16)),(C14-MIN(C$14:C$16))/(MAX(C$14:C$16)-MIN(C$14:C$16))),0)</f>
        <v>1</v>
      </c>
      <c r="D20" s="5">
        <f>IF(MAX(D$14:D$16)-MIN(D$14:D$16)&lt;&gt;0,IF(D$17="cost",(MAX(D$14:D$16)-D14)/(MAX(D$14:D$16)-MIN(D$14:D$16)),(D14-MIN(D$14:D$16))/(MAX(D$14:D$16)-MIN(D$14:D$16))),0)</f>
        <v>0</v>
      </c>
      <c r="E20" s="5">
        <f>IF(MAX(E$14:E$16)-MIN(E$14:E$16)&lt;&gt;0,IF(E$17="cost",(MAX(E$14:E$16)-E14)/(MAX(E$14:E$16)-MIN(E$14:E$16)),(E14-MIN(E$14:E$16))/(MAX(E$14:E$16)-MIN(E$14:E$16))),0)</f>
        <v>1</v>
      </c>
      <c r="F20" s="5">
        <f>IF(MAX(F$14:F$16)-MIN(F$14:F$16)&lt;&gt;0,IF(F$17="cost",(MAX(F$14:F$16)-F14)/(MAX(F$14:F$16)-MIN(F$14:F$16)),(F14-MIN(F$14:F$16))/(MAX(F$14:F$16)-MIN(F$14:F$16))),0)</f>
        <v>0</v>
      </c>
      <c r="G20" s="5">
        <f>IF(MAX(G$14:G$16)-MIN(G$14:G$16)&lt;&gt;0,IF(G$17="cost",(MAX(G$14:G$16)-G14)/(MAX(G$14:G$16)-MIN(G$14:G$16)),(G14-MIN(G$14:G$16))/(MAX(G$14:G$16)-MIN(G$14:G$16))),0)</f>
        <v>1</v>
      </c>
      <c r="H20" s="11"/>
    </row>
    <row r="21" spans="2:15" s="1" customFormat="1" ht="15">
      <c r="B21" s="13" t="s">
        <v>30</v>
      </c>
      <c r="C21" s="5">
        <f>IF(MAX(C$14:C$16)-MIN(C$14:C$16)&lt;&gt;0,IF(C$17="cost",(MAX(C$14:C$16)-C15)/(MAX(C$14:C$16)-MIN(C$14:C$16)),(C15-MIN(C$14:C$16))/(MAX(C$14:C$16)-MIN(C$14:C$16))),0)</f>
        <v>1</v>
      </c>
      <c r="D21" s="5">
        <f>IF(MAX(D$14:D$16)-MIN(D$14:D$16)&lt;&gt;0,IF(D$17="cost",(MAX(D$14:D$16)-D15)/(MAX(D$14:D$16)-MIN(D$14:D$16)),(D15-MIN(D$14:D$16))/(MAX(D$14:D$16)-MIN(D$14:D$16))),0)</f>
        <v>1</v>
      </c>
      <c r="E21" s="5">
        <f>IF(MAX(E$14:E$16)-MIN(E$14:E$16)&lt;&gt;0,IF(E$17="cost",(MAX(E$14:E$16)-E15)/(MAX(E$14:E$16)-MIN(E$14:E$16)),(E15-MIN(E$14:E$16))/(MAX(E$14:E$16)-MIN(E$14:E$16))),0)</f>
        <v>0</v>
      </c>
      <c r="F21" s="5">
        <f>IF(MAX(F$14:F$16)-MIN(F$14:F$16)&lt;&gt;0,IF(F$17="cost",(MAX(F$14:F$16)-F15)/(MAX(F$14:F$16)-MIN(F$14:F$16)),(F15-MIN(F$14:F$16))/(MAX(F$14:F$16)-MIN(F$14:F$16))),0)</f>
        <v>0</v>
      </c>
      <c r="G21" s="5">
        <f>IF(MAX(G$14:G$16)-MIN(G$14:G$16)&lt;&gt;0,IF(G$17="cost",(MAX(G$14:G$16)-G15)/(MAX(G$14:G$16)-MIN(G$14:G$16)),(G15-MIN(G$14:G$16))/(MAX(G$14:G$16)-MIN(G$14:G$16))),0)</f>
        <v>1</v>
      </c>
      <c r="H21" s="11"/>
      <c r="I21" s="17" t="s">
        <v>31</v>
      </c>
      <c r="K21" s="18" t="s">
        <v>32</v>
      </c>
      <c r="L21" s="18"/>
      <c r="M21" s="18"/>
      <c r="O21" s="27"/>
    </row>
    <row r="22" spans="2:14" s="1" customFormat="1" ht="15">
      <c r="B22" s="13" t="s">
        <v>33</v>
      </c>
      <c r="C22" s="5">
        <f>IF(MAX(C$14:C$16)-MIN(C$14:C$16)&lt;&gt;0,IF(C$17="cost",(MAX(C$14:C$16)-C16)/(MAX(C$14:C$16)-MIN(C$14:C$16)),(C16-MIN(C$14:C$16))/(MAX(C$14:C$16)-MIN(C$14:C$16))),0)</f>
        <v>0</v>
      </c>
      <c r="D22" s="5">
        <f>IF(MAX(D$14:D$16)-MIN(D$14:D$16)&lt;&gt;0,IF(D$17="cost",(MAX(D$14:D$16)-D16)/(MAX(D$14:D$16)-MIN(D$14:D$16)),(D16-MIN(D$14:D$16))/(MAX(D$14:D$16)-MIN(D$14:D$16))),0)</f>
        <v>0</v>
      </c>
      <c r="E22" s="5">
        <f>IF(MAX(E$14:E$16)-MIN(E$14:E$16)&lt;&gt;0,IF(E$17="cost",(MAX(E$14:E$16)-E16)/(MAX(E$14:E$16)-MIN(E$14:E$16)),(E16-MIN(E$14:E$16))/(MAX(E$14:E$16)-MIN(E$14:E$16))),0)</f>
        <v>1</v>
      </c>
      <c r="F22" s="5">
        <f>IF(MAX(F$14:F$16)-MIN(F$14:F$16)&lt;&gt;0,IF(F$17="cost",(MAX(F$14:F$16)-F16)/(MAX(F$14:F$16)-MIN(F$14:F$16)),(F16-MIN(F$14:F$16))/(MAX(F$14:F$16)-MIN(F$14:F$16))),0)</f>
        <v>0</v>
      </c>
      <c r="G22" s="5">
        <f>IF(MAX(G$14:G$16)-MIN(G$14:G$16)&lt;&gt;0,IF(G$17="cost",(MAX(G$14:G$16)-G16)/(MAX(G$14:G$16)-MIN(G$14:G$16)),(G16-MIN(G$14:G$16))/(MAX(G$14:G$16)-MIN(G$14:G$16))),0)</f>
        <v>0</v>
      </c>
      <c r="H22" s="7"/>
      <c r="I22" s="19" t="s">
        <v>8</v>
      </c>
      <c r="J22" s="5">
        <f>(MAX(0,(C$20-C21))-0)/1</f>
        <v>0</v>
      </c>
      <c r="K22" s="5">
        <f>(MAX(0,(D$20-D21))-0)/1</f>
        <v>0</v>
      </c>
      <c r="L22" s="5">
        <f>(MAX(0,(E$20-E21))-0)/1</f>
        <v>1</v>
      </c>
      <c r="M22" s="5">
        <f>(MAX(0,(F$20-F21))-0)/1</f>
        <v>0</v>
      </c>
      <c r="N22" s="5">
        <f>(MAX(0,(G$20-G21))-0)/1</f>
        <v>0</v>
      </c>
    </row>
    <row r="23" spans="8:14" s="1" customFormat="1" ht="15">
      <c r="H23" s="7"/>
      <c r="I23" s="19" t="s">
        <v>11</v>
      </c>
      <c r="J23" s="5">
        <f>(MAX(0,(C$20-C22))-0)/1</f>
        <v>1</v>
      </c>
      <c r="K23" s="5">
        <f>(MAX(0,(D$20-D22))-0)/1</f>
        <v>0</v>
      </c>
      <c r="L23" s="5">
        <f>(MAX(0,(E$20-E22))-0)/1</f>
        <v>0</v>
      </c>
      <c r="M23" s="5">
        <f>(MAX(0,(F$20-F22))-0)/1</f>
        <v>0</v>
      </c>
      <c r="N23" s="5">
        <f>(MAX(0,(G$20-G22))-0)/1</f>
        <v>1</v>
      </c>
    </row>
    <row r="24" spans="8:14" s="1" customFormat="1" ht="15">
      <c r="H24" s="7"/>
      <c r="I24" s="19" t="s">
        <v>13</v>
      </c>
      <c r="J24" s="5">
        <f>(MAX(0,(C$21-C20))-0)/1</f>
        <v>0</v>
      </c>
      <c r="K24" s="5">
        <f>(MAX(0,(D$21-D20))-0)/1</f>
        <v>1</v>
      </c>
      <c r="L24" s="5">
        <f>(MAX(0,(E$21-E20))-0)/1</f>
        <v>0</v>
      </c>
      <c r="M24" s="5">
        <f>(MAX(0,(F$21-F20))-0)/1</f>
        <v>0</v>
      </c>
      <c r="N24" s="5">
        <f>(MAX(0,(G$21-G20))-0)/1</f>
        <v>0</v>
      </c>
    </row>
    <row r="25" spans="8:14" s="1" customFormat="1" ht="15">
      <c r="H25" s="7"/>
      <c r="I25" s="19" t="s">
        <v>15</v>
      </c>
      <c r="J25" s="5">
        <f>(MAX(0,(C$21-C22))-0)/1</f>
        <v>1</v>
      </c>
      <c r="K25" s="5">
        <f>(MAX(0,(D$21-D22))-0)/1</f>
        <v>1</v>
      </c>
      <c r="L25" s="5">
        <f>(MAX(0,(E$21-E22))-0)/1</f>
        <v>0</v>
      </c>
      <c r="M25" s="5">
        <f>(MAX(0,(F$21-F22))-0)/1</f>
        <v>0</v>
      </c>
      <c r="N25" s="5">
        <f>(MAX(0,(G$21-G22))-0)/1</f>
        <v>1</v>
      </c>
    </row>
    <row r="26" spans="8:14" s="1" customFormat="1" ht="15">
      <c r="H26" s="7"/>
      <c r="I26" s="19" t="s">
        <v>17</v>
      </c>
      <c r="J26" s="5">
        <f>(MAX(0,(C$22-C20))-0)/1</f>
        <v>0</v>
      </c>
      <c r="K26" s="5">
        <f>(MAX(0,(D$22-D20))-0)/1</f>
        <v>0</v>
      </c>
      <c r="L26" s="5">
        <f>(MAX(0,(E$22-E20))-0)/1</f>
        <v>0</v>
      </c>
      <c r="M26" s="5">
        <f>(MAX(0,(F$22-F20))-0)/1</f>
        <v>0</v>
      </c>
      <c r="N26" s="5">
        <f>(MAX(0,(G$22-G20))-0)/1</f>
        <v>0</v>
      </c>
    </row>
    <row r="27" spans="8:14" s="1" customFormat="1" ht="15">
      <c r="H27" s="7"/>
      <c r="I27" s="21" t="s">
        <v>19</v>
      </c>
      <c r="J27" s="5">
        <f>(MAX(0,(C$22-C21))-0)/1</f>
        <v>0</v>
      </c>
      <c r="K27" s="5">
        <f>(MAX(0,(D$22-D21))-0)/1</f>
        <v>0</v>
      </c>
      <c r="L27" s="5">
        <f>(MAX(0,(E$22-E21))-0)/1</f>
        <v>1</v>
      </c>
      <c r="M27" s="5">
        <f>(MAX(0,(F$22-F21))-0)/1</f>
        <v>0</v>
      </c>
      <c r="N27" s="5">
        <f>(MAX(0,(G$22-G21))-0)/1</f>
        <v>0</v>
      </c>
    </row>
    <row r="28" s="1" customFormat="1" ht="15">
      <c r="H28" s="15"/>
    </row>
    <row r="29" spans="8:15" s="1" customFormat="1" ht="15">
      <c r="H29" s="16"/>
      <c r="I29" s="28" t="s">
        <v>34</v>
      </c>
      <c r="J29" s="28"/>
      <c r="K29" s="28"/>
      <c r="L29" s="28"/>
      <c r="M29" s="28"/>
      <c r="N29" s="29"/>
      <c r="O29" s="25" t="s">
        <v>35</v>
      </c>
    </row>
    <row r="30" spans="8:15" s="1" customFormat="1" ht="15">
      <c r="H30" s="7"/>
      <c r="I30" s="19" t="s">
        <v>8</v>
      </c>
      <c r="J30" s="5">
        <f>(J22*$C$6)/1</f>
        <v>0</v>
      </c>
      <c r="K30" s="5">
        <f>(K22*$C$7)/1</f>
        <v>0</v>
      </c>
      <c r="L30" s="5">
        <f>(L22*$C$8)/1</f>
        <v>0.15</v>
      </c>
      <c r="M30" s="5">
        <f>(M22*$C$9)/1</f>
        <v>0</v>
      </c>
      <c r="N30" s="5">
        <f>(N22*$C$10)/1</f>
        <v>0</v>
      </c>
      <c r="O30" s="25">
        <f aca="true" t="shared" si="1" ref="O30:O35">SUM(J30:N30)</f>
        <v>0.15</v>
      </c>
    </row>
    <row r="31" spans="8:15" s="1" customFormat="1" ht="15">
      <c r="H31" s="7"/>
      <c r="I31" s="19" t="s">
        <v>11</v>
      </c>
      <c r="J31" s="5">
        <f>(J23*$C$6)/1</f>
        <v>0.45</v>
      </c>
      <c r="K31" s="5">
        <f>(K23*$C$7)/1</f>
        <v>0</v>
      </c>
      <c r="L31" s="5">
        <f>(L23*$C$8)/1</f>
        <v>0</v>
      </c>
      <c r="M31" s="5">
        <f>(M23*$C$9)/1</f>
        <v>0</v>
      </c>
      <c r="N31" s="5">
        <f>(N23*$C$10)/1</f>
        <v>0.05</v>
      </c>
      <c r="O31" s="25">
        <f t="shared" si="1"/>
        <v>0.5</v>
      </c>
    </row>
    <row r="32" spans="8:15" s="1" customFormat="1" ht="15">
      <c r="H32" s="7"/>
      <c r="I32" s="19" t="s">
        <v>13</v>
      </c>
      <c r="J32" s="5">
        <f>(J24*$C$6)/1</f>
        <v>0</v>
      </c>
      <c r="K32" s="5">
        <f>(K24*$C$7)/1</f>
        <v>0.25</v>
      </c>
      <c r="L32" s="5">
        <f>(L24*$C$8)/1</f>
        <v>0</v>
      </c>
      <c r="M32" s="5">
        <f>(M24*$C$9)/1</f>
        <v>0</v>
      </c>
      <c r="N32" s="5">
        <f>(N24*$C$10)/1</f>
        <v>0</v>
      </c>
      <c r="O32" s="25">
        <f t="shared" si="1"/>
        <v>0.25</v>
      </c>
    </row>
    <row r="33" spans="8:15" s="1" customFormat="1" ht="15">
      <c r="H33" s="7"/>
      <c r="I33" s="19" t="s">
        <v>15</v>
      </c>
      <c r="J33" s="5">
        <f>(J25*$C$6)/1</f>
        <v>0.45</v>
      </c>
      <c r="K33" s="5">
        <f>(K25*$C$7)/1</f>
        <v>0.25</v>
      </c>
      <c r="L33" s="5">
        <f>(L25*$C$8)/1</f>
        <v>0</v>
      </c>
      <c r="M33" s="5">
        <f>(M25*$C$9)/1</f>
        <v>0</v>
      </c>
      <c r="N33" s="5">
        <f>(N25*$C$10)/1</f>
        <v>0.05</v>
      </c>
      <c r="O33" s="25">
        <f t="shared" si="1"/>
        <v>0.75</v>
      </c>
    </row>
    <row r="34" spans="8:15" s="1" customFormat="1" ht="15">
      <c r="H34" s="7"/>
      <c r="I34" s="19" t="s">
        <v>17</v>
      </c>
      <c r="J34" s="5">
        <f>(J26*$C$6)/1</f>
        <v>0</v>
      </c>
      <c r="K34" s="5">
        <f>(K26*$C$7)/1</f>
        <v>0</v>
      </c>
      <c r="L34" s="5">
        <f>(L26*$C$8)/1</f>
        <v>0</v>
      </c>
      <c r="M34" s="5">
        <f>(M26*$C$9)/1</f>
        <v>0</v>
      </c>
      <c r="N34" s="5">
        <f>(N26*$C$10)/1</f>
        <v>0</v>
      </c>
      <c r="O34" s="25">
        <f t="shared" si="1"/>
        <v>0</v>
      </c>
    </row>
    <row r="35" spans="8:15" s="1" customFormat="1" ht="15">
      <c r="H35" s="7"/>
      <c r="I35" s="21" t="s">
        <v>19</v>
      </c>
      <c r="J35" s="5">
        <f>(J27*$C$6)/1</f>
        <v>0</v>
      </c>
      <c r="K35" s="5">
        <f>(K27*$C$7)/1</f>
        <v>0</v>
      </c>
      <c r="L35" s="5">
        <f>(L27*$C$8)/1</f>
        <v>0.15</v>
      </c>
      <c r="M35" s="5">
        <f>(M27*$C$9)/1</f>
        <v>0</v>
      </c>
      <c r="N35" s="5">
        <f>(N27*$C$10)/1</f>
        <v>0</v>
      </c>
      <c r="O35" s="25">
        <f t="shared" si="1"/>
        <v>0.15</v>
      </c>
    </row>
    <row r="36" s="1" customFormat="1" ht="15"/>
    <row r="37" s="1" customFormat="1" ht="15">
      <c r="I37" s="17" t="s">
        <v>36</v>
      </c>
    </row>
    <row r="38" spans="9:12" s="1" customFormat="1" ht="15">
      <c r="I38" s="30" t="s">
        <v>37</v>
      </c>
      <c r="J38" s="4" t="s">
        <v>23</v>
      </c>
      <c r="K38" s="4" t="s">
        <v>35</v>
      </c>
      <c r="L38" s="4" t="s">
        <v>38</v>
      </c>
    </row>
    <row r="39" spans="9:12" s="1" customFormat="1" ht="15">
      <c r="I39" s="5" t="s">
        <v>8</v>
      </c>
      <c r="J39" s="5">
        <f aca="true" t="shared" si="2" ref="J39:J44">O14</f>
        <v>0.15</v>
      </c>
      <c r="K39" s="5">
        <f aca="true" t="shared" si="3" ref="K39:K44">O30</f>
        <v>0.15</v>
      </c>
      <c r="L39" s="5">
        <f aca="true" t="shared" si="4" ref="L39:L44">MIN(1,J39+K39)</f>
        <v>0.3</v>
      </c>
    </row>
    <row r="40" spans="9:12" s="1" customFormat="1" ht="15">
      <c r="I40" s="5" t="s">
        <v>11</v>
      </c>
      <c r="J40" s="5">
        <f t="shared" si="2"/>
        <v>0.5</v>
      </c>
      <c r="K40" s="5">
        <f t="shared" si="3"/>
        <v>0.5</v>
      </c>
      <c r="L40" s="5">
        <f t="shared" si="4"/>
        <v>1</v>
      </c>
    </row>
    <row r="41" spans="9:12" s="1" customFormat="1" ht="15">
      <c r="I41" s="5" t="s">
        <v>13</v>
      </c>
      <c r="J41" s="5">
        <f t="shared" si="2"/>
        <v>0.25</v>
      </c>
      <c r="K41" s="5">
        <f t="shared" si="3"/>
        <v>0.25</v>
      </c>
      <c r="L41" s="5">
        <f t="shared" si="4"/>
        <v>0.5</v>
      </c>
    </row>
    <row r="42" spans="9:12" s="1" customFormat="1" ht="15">
      <c r="I42" s="5" t="s">
        <v>15</v>
      </c>
      <c r="J42" s="5">
        <f t="shared" si="2"/>
        <v>0.75</v>
      </c>
      <c r="K42" s="5">
        <f t="shared" si="3"/>
        <v>0.75</v>
      </c>
      <c r="L42" s="5">
        <f t="shared" si="4"/>
        <v>1</v>
      </c>
    </row>
    <row r="43" spans="9:12" s="1" customFormat="1" ht="15">
      <c r="I43" s="5" t="s">
        <v>17</v>
      </c>
      <c r="J43" s="5">
        <f t="shared" si="2"/>
        <v>0</v>
      </c>
      <c r="K43" s="5">
        <f t="shared" si="3"/>
        <v>0</v>
      </c>
      <c r="L43" s="5">
        <f t="shared" si="4"/>
        <v>0</v>
      </c>
    </row>
    <row r="44" spans="9:12" s="1" customFormat="1" ht="15">
      <c r="I44" s="26" t="s">
        <v>19</v>
      </c>
      <c r="J44" s="5">
        <f t="shared" si="2"/>
        <v>0.15</v>
      </c>
      <c r="K44" s="5">
        <f t="shared" si="3"/>
        <v>0.15</v>
      </c>
      <c r="L44" s="5">
        <f t="shared" si="4"/>
        <v>0.3</v>
      </c>
    </row>
    <row r="45" s="1" customFormat="1" ht="15"/>
    <row r="46" spans="9:15" s="1" customFormat="1" ht="15">
      <c r="I46" s="31"/>
      <c r="N46" s="31"/>
      <c r="O46" s="31"/>
    </row>
    <row r="47" spans="9:15" s="1" customFormat="1" ht="15">
      <c r="I47" s="32" t="s">
        <v>39</v>
      </c>
      <c r="J47" s="33" t="s">
        <v>29</v>
      </c>
      <c r="K47" s="33" t="s">
        <v>30</v>
      </c>
      <c r="L47" s="33" t="s">
        <v>33</v>
      </c>
      <c r="N47" s="34" t="s">
        <v>40</v>
      </c>
      <c r="O47" s="34"/>
    </row>
    <row r="48" spans="9:15" s="1" customFormat="1" ht="15">
      <c r="I48" s="33" t="s">
        <v>29</v>
      </c>
      <c r="J48" s="42" t="s">
        <v>41</v>
      </c>
      <c r="K48" s="33">
        <v>0.3</v>
      </c>
      <c r="L48" s="33">
        <v>1</v>
      </c>
      <c r="N48" s="6" t="s">
        <v>29</v>
      </c>
      <c r="O48" s="5">
        <f>(1/(COUNTA($B$14:$B$16)-1))*(SUM(J48:L48))</f>
        <v>0.65</v>
      </c>
    </row>
    <row r="49" spans="9:15" s="1" customFormat="1" ht="15">
      <c r="I49" s="33" t="s">
        <v>30</v>
      </c>
      <c r="J49" s="33">
        <v>0.5</v>
      </c>
      <c r="K49" s="42" t="s">
        <v>41</v>
      </c>
      <c r="L49" s="33">
        <v>1</v>
      </c>
      <c r="N49" s="6" t="s">
        <v>30</v>
      </c>
      <c r="O49" s="5">
        <f>(1/(COUNTA($B$14:$B$16)-1))*(SUM(J49:L49))</f>
        <v>0.75</v>
      </c>
    </row>
    <row r="50" spans="9:15" s="1" customFormat="1" ht="15">
      <c r="I50" s="33" t="s">
        <v>33</v>
      </c>
      <c r="J50" s="33">
        <v>0</v>
      </c>
      <c r="K50" s="33">
        <v>0.3</v>
      </c>
      <c r="L50" s="42" t="s">
        <v>41</v>
      </c>
      <c r="N50" s="6" t="s">
        <v>33</v>
      </c>
      <c r="O50" s="5">
        <f>(1/(COUNTA($B$14:$B$16)-1))*(SUM(J50:L50))</f>
        <v>0.15</v>
      </c>
    </row>
    <row r="51" s="1" customFormat="1" ht="15"/>
    <row r="52" spans="14:15" s="1" customFormat="1" ht="15">
      <c r="N52" s="36" t="s">
        <v>42</v>
      </c>
      <c r="O52" s="36"/>
    </row>
    <row r="53" spans="14:15" s="1" customFormat="1" ht="15">
      <c r="N53" s="6" t="s">
        <v>29</v>
      </c>
      <c r="O53" s="5">
        <f>(1/(COUNTA($B$14:$B$16)-1))*(SUM(J$48:J$50))</f>
        <v>0.25</v>
      </c>
    </row>
    <row r="54" spans="14:15" s="1" customFormat="1" ht="15">
      <c r="N54" s="6" t="s">
        <v>29</v>
      </c>
      <c r="O54" s="5">
        <f>(1/(COUNTA($B$14:$B$16)-1))*(SUM(K$48:K$50))</f>
        <v>0.3</v>
      </c>
    </row>
    <row r="55" spans="14:15" s="1" customFormat="1" ht="15">
      <c r="N55" s="6" t="s">
        <v>33</v>
      </c>
      <c r="O55" s="5">
        <f>(1/(COUNTA($B$14:$B$16)-1))*(SUM(L$48:L$50))</f>
        <v>1</v>
      </c>
    </row>
    <row r="56" s="1" customFormat="1" ht="15"/>
    <row r="57" spans="9:13" s="1" customFormat="1" ht="15">
      <c r="I57" s="37" t="s">
        <v>43</v>
      </c>
      <c r="J57" s="38" t="s">
        <v>44</v>
      </c>
      <c r="K57" s="39" t="s">
        <v>45</v>
      </c>
      <c r="L57" s="40" t="s">
        <v>46</v>
      </c>
      <c r="M57" s="41" t="s">
        <v>47</v>
      </c>
    </row>
    <row r="58" spans="9:13" s="1" customFormat="1" ht="15">
      <c r="I58" s="37"/>
      <c r="J58" s="38"/>
      <c r="K58" s="39"/>
      <c r="L58" s="40"/>
      <c r="M58" s="41"/>
    </row>
    <row r="59" spans="9:13" s="1" customFormat="1" ht="15">
      <c r="I59" s="5" t="s">
        <v>29</v>
      </c>
      <c r="J59" s="5">
        <f aca="true" t="shared" si="5" ref="J59:J61">O48</f>
        <v>0.65</v>
      </c>
      <c r="K59" s="5">
        <f aca="true" t="shared" si="6" ref="K59:K61">O53</f>
        <v>0.25</v>
      </c>
      <c r="L59" s="5">
        <f aca="true" t="shared" si="7" ref="L59:L61">J59-K59</f>
        <v>0.4</v>
      </c>
      <c r="M59" s="4">
        <f>RANK(L59,$L$59:$L$61,0)</f>
        <v>2</v>
      </c>
    </row>
    <row r="60" spans="9:13" s="1" customFormat="1" ht="15">
      <c r="I60" s="5" t="s">
        <v>30</v>
      </c>
      <c r="J60" s="5">
        <f t="shared" si="5"/>
        <v>0.75</v>
      </c>
      <c r="K60" s="5">
        <f t="shared" si="6"/>
        <v>0.3</v>
      </c>
      <c r="L60" s="5">
        <f t="shared" si="7"/>
        <v>0.45</v>
      </c>
      <c r="M60" s="4">
        <f>RANK(L60,$L$59:$L$61,0)</f>
        <v>1</v>
      </c>
    </row>
    <row r="61" spans="9:13" s="1" customFormat="1" ht="15">
      <c r="I61" s="5" t="s">
        <v>33</v>
      </c>
      <c r="J61" s="5">
        <f t="shared" si="5"/>
        <v>0.15</v>
      </c>
      <c r="K61" s="5">
        <f t="shared" si="6"/>
        <v>1</v>
      </c>
      <c r="L61" s="5">
        <f t="shared" si="7"/>
        <v>-0.85</v>
      </c>
      <c r="M61" s="4">
        <f>RANK(L61,$L$59:$L$61,0)</f>
        <v>3</v>
      </c>
    </row>
    <row r="62" s="1" customFormat="1" ht="15"/>
  </sheetData>
  <sheetProtection/>
  <mergeCells count="11">
    <mergeCell ref="C12:G12"/>
    <mergeCell ref="I13:N13"/>
    <mergeCell ref="B19:C19"/>
    <mergeCell ref="N47:O47"/>
    <mergeCell ref="N52:O52"/>
    <mergeCell ref="B12:B13"/>
    <mergeCell ref="I57:I58"/>
    <mergeCell ref="J57:J58"/>
    <mergeCell ref="K57:K58"/>
    <mergeCell ref="L57:L58"/>
    <mergeCell ref="M57:M58"/>
  </mergeCells>
  <hyperlinks>
    <hyperlink ref="B3" r:id="rId1" display="http://contohprogram.com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contohprogram.com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contohprogram.com</dc:title>
  <dc:subject>contohprogram.com</dc:subject>
  <dc:creator>contohprogram.com</dc:creator>
  <cp:keywords/>
  <dc:description/>
  <cp:lastModifiedBy>LENOVO</cp:lastModifiedBy>
  <dcterms:created xsi:type="dcterms:W3CDTF">2015-03-22T08:26:00Z</dcterms:created>
  <dcterms:modified xsi:type="dcterms:W3CDTF">2018-11-23T07:01:53Z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1033-10.2.0.7549</vt:lpwstr>
  </property>
</Properties>
</file>